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hidePivotFieldList="1" defaultThemeVersion="166925"/>
  <xr:revisionPtr revIDLastSave="0" documentId="8_{DBE16F62-25C9-4FC0-86B2-ED3388827B7B}" xr6:coauthVersionLast="47" xr6:coauthVersionMax="47" xr10:uidLastSave="{00000000-0000-0000-0000-000000000000}"/>
  <workbookProtection workbookAlgorithmName="SHA-512" workbookHashValue="YbWfqitq5xxcCc94TjD694V0u7h27/DEseV4LP6YoaUBrpCq7zkdpjxFQsjRtIuCW0+hcHXZ/EKuoefLQLkSiw==" workbookSaltValue="dvKFu8RwSQa38R1pv1Xn/w==" workbookSpinCount="100000" lockStructure="1"/>
  <bookViews>
    <workbookView xWindow="28680" yWindow="-120" windowWidth="29040" windowHeight="15840" xr2:uid="{189E2471-D226-4751-85CC-60893195B1F0}"/>
  </bookViews>
  <sheets>
    <sheet name="Cover Page &amp; Directory" sheetId="44" r:id="rId1"/>
    <sheet name="Global Performance Summary" sheetId="32" r:id="rId2"/>
    <sheet name="GRI &amp; SASB Content Index" sheetId="48" r:id="rId3"/>
    <sheet name="TCFD Content Index" sheetId="22" r:id="rId4"/>
    <sheet name="Business Overview &amp; Performance" sheetId="11" r:id="rId5"/>
    <sheet name="Energy &amp; Emissions" sheetId="13" r:id="rId6"/>
    <sheet name="Environmental Stewardship" sheetId="28" r:id="rId7"/>
    <sheet name="Water Management" sheetId="12" r:id="rId8"/>
    <sheet name="Waste Management" sheetId="45" r:id="rId9"/>
    <sheet name="Occupational H&amp;S" sheetId="29" r:id="rId10"/>
    <sheet name="Workforce &amp; Talent Engagement" sheetId="30" r:id="rId11"/>
    <sheet name="Diversity &amp; Inclusion" sheetId="43" r:id="rId12"/>
    <sheet name="Local &amp; Indigenous Communities" sheetId="36" r:id="rId13"/>
    <sheet name="Regulated Utility EBSA" sheetId="47" r:id="rId14"/>
    <sheet name="Climate Scenario Analysis" sheetId="4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A" localSheetId="0">#REF!</definedName>
    <definedName name="\A" localSheetId="11">#REF!</definedName>
    <definedName name="\A" localSheetId="13">#REF!</definedName>
    <definedName name="\A" localSheetId="8">#REF!</definedName>
    <definedName name="\A">#REF!</definedName>
    <definedName name="\B" localSheetId="11">#REF!</definedName>
    <definedName name="\B">#REF!</definedName>
    <definedName name="\C" localSheetId="11">#REF!</definedName>
    <definedName name="\C">#REF!</definedName>
    <definedName name="\D">#REF!</definedName>
    <definedName name="\E">#REF!</definedName>
    <definedName name="\F">#REF!</definedName>
    <definedName name="\G">#REF!</definedName>
    <definedName name="\H">#REF!</definedName>
    <definedName name="\J">#REF!</definedName>
    <definedName name="\L">#REF!</definedName>
    <definedName name="\M">#REF!</definedName>
    <definedName name="\P">#REF!</definedName>
    <definedName name="\S">#REF!</definedName>
    <definedName name="\T">#REF!</definedName>
    <definedName name="\W">#REF!</definedName>
    <definedName name="__123Graph_X" localSheetId="11" hidden="1">[1]Cases!#REF!</definedName>
    <definedName name="__123Graph_X" localSheetId="13" hidden="1">[1]Cases!#REF!</definedName>
    <definedName name="__123Graph_X" hidden="1">[1]Cases!#REF!</definedName>
    <definedName name="_19TCP_BD">[2]Technical!$E$36</definedName>
    <definedName name="_1CASHA_RGRAPH">#REF!</definedName>
    <definedName name="_2_98PLAN">#REF!</definedName>
    <definedName name="_2CPI_BD">[2]Technical!$E$38</definedName>
    <definedName name="_2GRAPH_REV_DISB">#REF!</definedName>
    <definedName name="_3CPI_X">[2]Assumptions!$F$69</definedName>
    <definedName name="_C">#REF!</definedName>
    <definedName name="_CHP1">[3]Cases!#REF!</definedName>
    <definedName name="_CHP2">[3]Cases!#REF!</definedName>
    <definedName name="_CHP3">[3]Cases!#REF!</definedName>
    <definedName name="_Fill" hidden="1">#REF!</definedName>
    <definedName name="_MPC3">[3]Cases!#REF!</definedName>
    <definedName name="_MPC4">[3]Cases!#REF!</definedName>
    <definedName name="_MPC5">[3]Cases!#REF!</definedName>
    <definedName name="_MPC6">[3]Cases!#REF!</definedName>
    <definedName name="_MPC7">[3]Cases!#REF!</definedName>
    <definedName name="_OM2">[3]Cases!#REF!</definedName>
    <definedName name="_OM3">[3]Cases!#REF!</definedName>
    <definedName name="_Order1" hidden="1">255</definedName>
    <definedName name="_Order2" hidden="1">255</definedName>
    <definedName name="_Sub2">#REF!</definedName>
    <definedName name="_Sum1">#REF!</definedName>
    <definedName name="_Sum2">#REF!</definedName>
    <definedName name="_Sum3">#REF!</definedName>
    <definedName name="_Sum4">#REF!</definedName>
    <definedName name="A">#REF!</definedName>
    <definedName name="A1_LOADFORECAST">#REF!</definedName>
    <definedName name="A1_PLANLOAD">#REF!</definedName>
    <definedName name="A11_IMPORTCAP">#REF!</definedName>
    <definedName name="A12_PENALTYFAC">#REF!</definedName>
    <definedName name="A1A_LOADCOMP">#REF!</definedName>
    <definedName name="A3_GENMTC">#REF!</definedName>
    <definedName name="A4_DAFOR">#REF!</definedName>
    <definedName name="A4_DAFOR2">#REF!</definedName>
    <definedName name="aa">'[2]McLeans LP:Mnidoo LP'!$A$209:$AE$473</definedName>
    <definedName name="ABC">#REF!</definedName>
    <definedName name="Abitbi" localSheetId="13">#REF!</definedName>
    <definedName name="Abitbi">#REF!</definedName>
    <definedName name="Account_Numbers" localSheetId="13">[4]Financials!#REF!</definedName>
    <definedName name="Account_Numbers">[4]Financials!#REF!</definedName>
    <definedName name="Acquisition_OnOff">[5]Inputs!$F$243</definedName>
    <definedName name="Activity_Type">'[6]MBF (Hidden) Inputs'!$I$5:$I$6</definedName>
    <definedName name="actproject">'[7]INPUT (Project Actuals)'!$GG$3:$GS$46</definedName>
    <definedName name="ACTUAL_MONTH">#REF!</definedName>
    <definedName name="ACTUAL_YTD">#REF!</definedName>
    <definedName name="Actuals_Date">[5]Inputs!$D$26</definedName>
    <definedName name="Amort">[8]Financing!$AZ$114:$BC$274</definedName>
    <definedName name="annual_dscr">[1]Projections!#REF!</definedName>
    <definedName name="annual_nor">#REF!</definedName>
    <definedName name="ARO">#REF!</definedName>
    <definedName name="ARODEPR">#REF!</definedName>
    <definedName name="as">#REF!</definedName>
    <definedName name="ASD_LACTUALS">[9]Sheet1!#REF!</definedName>
    <definedName name="ASIACum">[10]ASIA!$AD$2:$AI$62</definedName>
    <definedName name="ASIAPROJ">[11]ASIA!$AO$4:$AO$76</definedName>
    <definedName name="ASIASC">[11]ASIA!$AP$4:$AP$76</definedName>
    <definedName name="ASIAYTD">[11]ASIA!$AU$4:$AU$76</definedName>
    <definedName name="ASSUMPTIONS">#REF!</definedName>
    <definedName name="Avail">#REF!</definedName>
    <definedName name="average_dscr">[1]Projections!#REF!</definedName>
    <definedName name="Avg_Life">#REF!</definedName>
    <definedName name="Avg_Life_Floating">#REF!</definedName>
    <definedName name="Avg_Life_Locked_In">#REF!</definedName>
    <definedName name="AvgMaxPowerOutput">#REF!</definedName>
    <definedName name="B">#REF!</definedName>
    <definedName name="BAL">#REF!</definedName>
    <definedName name="BALSHT">#REF!</definedName>
    <definedName name="BasePrice2">'[12]Price Forecast'!#REF!</definedName>
    <definedName name="BasePrice3">'[12]Price Forecast'!#REF!</definedName>
    <definedName name="BasePrice4">'[12]Price Forecast'!#REF!</definedName>
    <definedName name="BaseWood2">'[12]Price Forecast'!#REF!</definedName>
    <definedName name="BaseWood3">'[12]Price Forecast'!#REF!</definedName>
    <definedName name="BaseWood4">'[12]Price Forecast'!#REF!</definedName>
    <definedName name="BFE" localSheetId="13">#REF!</definedName>
    <definedName name="BFE">#REF!</definedName>
    <definedName name="BlrEffy">'[13]Inputs Assm''tns'!$B$6</definedName>
    <definedName name="BN">#REF!</definedName>
    <definedName name="BOLD">#REF!</definedName>
    <definedName name="Bond_End">[14]Inputs!$F$14</definedName>
    <definedName name="Bond_Start">[15]Inputs!$F$11</definedName>
    <definedName name="BS">#REF!</definedName>
    <definedName name="BSIWhichPageSetup" hidden="1">1</definedName>
    <definedName name="BSIWhichPageSetup_0" hidden="1">"0þ"</definedName>
    <definedName name="Budget2004_05">#REF!</definedName>
    <definedName name="BUN">[9]Sheet1!#REF!</definedName>
    <definedName name="BUV">[9]Sheet1!#REF!</definedName>
    <definedName name="CADCum">[16]CAN!$AD$2:$AH$411</definedName>
    <definedName name="CADUSCum">[10]CANUS!$AE$2:$AI$529</definedName>
    <definedName name="CAL">#REF!</definedName>
    <definedName name="CAL_ACT">#REF!</definedName>
    <definedName name="CAL_ACT_YTD">#REF!</definedName>
    <definedName name="CAL_PLAN">#REF!</definedName>
    <definedName name="CAL_PLAN_YTD">#REF!</definedName>
    <definedName name="CANINCEPTION">[16]CAN!$AV$4:$AV$411</definedName>
    <definedName name="CANPROJ">[16]CAN!$AP$4:$AP$411</definedName>
    <definedName name="CANPROJINCEP">[16]CAN!$AO$4:$AO$411</definedName>
    <definedName name="CANSCs">[16]CAN!$AQ$4:$AQ$411</definedName>
    <definedName name="CANUSPROJ">[11]CANUS!$AS$4:$AS$543</definedName>
    <definedName name="CANUSSCs">[11]CANUS!$AT$4:$AT$543</definedName>
    <definedName name="CANUSYTD">[11]CANUS!$AY$4:$AY$543</definedName>
    <definedName name="CANYTD">[16]CAN!$AU$4:$AU$411</definedName>
    <definedName name="Cap">[17]SPProforma1!$AC$1427:$AF$1438</definedName>
    <definedName name="CAP_ACT">#REF!</definedName>
    <definedName name="CAP_ACT_YTD">#REF!</definedName>
    <definedName name="CAP_PLAN">#REF!</definedName>
    <definedName name="CAP_PLAN_YTD">#REF!</definedName>
    <definedName name="CapacityArray">#REF!</definedName>
    <definedName name="CAPFAC1">[1]Cases!#REF!</definedName>
    <definedName name="CAPFAC2">[1]Cases!#REF!</definedName>
    <definedName name="CAPFAC3">[3]Cases!#REF!</definedName>
    <definedName name="Capital">[18]Capital!$A$1:$O$120</definedName>
    <definedName name="CapWood3">'[12]Price Forecast'!#REF!</definedName>
    <definedName name="case">[1]Cases!$D$38</definedName>
    <definedName name="Chapais_OnOff">[19]Inputs!$F$243</definedName>
    <definedName name="COD">[20]Financing!$I$2:$AU$3</definedName>
    <definedName name="Commiss">'[1]Construction Drawdown'!#REF!</definedName>
    <definedName name="Consol_Tax">[5]Taxes!$E$19</definedName>
    <definedName name="Construction_period">#REF!</definedName>
    <definedName name="CorporateEntries_OnOff">[5]Inputs!$F$217</definedName>
    <definedName name="CPC_OnOff">[5]Inputs!$F$225</definedName>
    <definedName name="CPI">#REF!</definedName>
    <definedName name="CPILT">'[21]HO Detail (Core&amp;Dvpmt)'!$C$2</definedName>
    <definedName name="Credit">'[22]Fuel Price (monthly)'!$D$13</definedName>
    <definedName name="CSA_Table">[18]GECosts!$B$78:$F$86</definedName>
    <definedName name="CTLOAN">'[23]Panda Loan Amortization Scheds'!$B$92:$F$111</definedName>
    <definedName name="CurQtr">'[16]LE Compared to Budget - Summary'!$E$3</definedName>
    <definedName name="Currency">#REF!</definedName>
    <definedName name="CURRENTMONTH">#REF!</definedName>
    <definedName name="CurrentMonth1">#REF!</definedName>
    <definedName name="currqtr">#REF!</definedName>
    <definedName name="data">#REF!</definedName>
    <definedName name="date">[13]ReadMe1st!$B$18</definedName>
    <definedName name="Days_Year">'[14]Names &amp; Constants'!$F$12</definedName>
    <definedName name="Days_Yr">[5]Inputs!$D$29</definedName>
    <definedName name="ddd">#REF!</definedName>
    <definedName name="Debt">[24]Debt!$C$5</definedName>
    <definedName name="Debt_Profile_Check">[25]Adjust!$H$66</definedName>
    <definedName name="Debt_Switch">[26]Assume1!$C$10</definedName>
    <definedName name="DebtQuantum">[25]Adjust!$H$48</definedName>
    <definedName name="DebtQuantum1_Check">[25]Adjust!$H$51</definedName>
    <definedName name="DebtQuantum2_Check">[25]Adjust!$H$59</definedName>
    <definedName name="Degrad">[27]LM6000_PF_Degradation!$A$4:$G$94</definedName>
    <definedName name="DeprnCapex">#REF!</definedName>
    <definedName name="DES_QBUSINESS_UNIT_UTREE_NODE_TBL">#REF!</definedName>
    <definedName name="DevGAacct">[28]criteria!$F$22:$F$34</definedName>
    <definedName name="DFA">#REF!</definedName>
    <definedName name="Distance_Units">'[6]MBF (Hidden) Inputs'!$I$10:$I$12</definedName>
    <definedName name="Div_Incr">[29]Sheet1!$F$2</definedName>
    <definedName name="DM">#REF!</definedName>
    <definedName name="dollars_to_lease_breakeven">#REF!</definedName>
    <definedName name="ds">#REF!</definedName>
    <definedName name="DS_Check">[25]Adjust!$H$24</definedName>
    <definedName name="DSCR_Check">[25]Adjust!$I$43</definedName>
    <definedName name="DSCR_Paste">[25]Adjust!$I$56</definedName>
    <definedName name="e">#REF!</definedName>
    <definedName name="EA_HOUR">'[30]Heure (Hour) (p. 3)'!$O$1:$O$65536</definedName>
    <definedName name="EBITDA">[17]Financing!#REF!</definedName>
    <definedName name="EBITDAMULTIPLE">'[31]Development Pipeline Overlay'!$E$15</definedName>
    <definedName name="EckBudget">'[32]Eck Budg'!$AN$4:$AY$217</definedName>
    <definedName name="EckYTD">'[32]11LE - Eck'!$AI$12:$AT$287</definedName>
    <definedName name="EngPrice">[22]Main!$D$31</definedName>
    <definedName name="EP">[2]Technical!$E$37</definedName>
    <definedName name="Error">'[20]02_GryphonCapex_InclBlrs'!$B$244</definedName>
    <definedName name="EscalNatGas">[22]Main!$H$56</definedName>
    <definedName name="EURCum">'[16]EUR&amp;UK'!$AD$2:$AH$175</definedName>
    <definedName name="EURINCEPTION">'[16]EUR&amp;UK'!$AU$4:$AU$175</definedName>
    <definedName name="EURPROJ">'[16]EUR&amp;UK'!$AO$4:$AO$175</definedName>
    <definedName name="EURSC">'[16]EUR&amp;UK'!$AC$177:$AC$190</definedName>
    <definedName name="EURSCs">'[16]EUR&amp;UK'!$AP$4:$AP$175</definedName>
    <definedName name="EURYTD">'[16]EUR&amp;UK'!$AT$4:$AT$175</definedName>
    <definedName name="f">#REF!</definedName>
    <definedName name="factor1">'[21]Interest and cap ex'!$Q$23</definedName>
    <definedName name="FinancingOption">#REF!</definedName>
    <definedName name="First_Year_Operations">#REF!</definedName>
    <definedName name="footnotes">#REF!</definedName>
    <definedName name="FPRC1">[1]Cases!#REF!</definedName>
    <definedName name="FPRC2">[1]Cases!#REF!</definedName>
    <definedName name="FPRC3">[3]Cases!#REF!</definedName>
    <definedName name="Frampton_OnOff">[5]Inputs!$F$234</definedName>
    <definedName name="Fuel_Consumption_Units">'[6]MBF (Hidden) Inputs'!$K$5:$K$12</definedName>
    <definedName name="Fuel_Source">'[6]MBF (Hidden) Inputs'!$J$5:$J$12</definedName>
    <definedName name="Fuel_Source_Dropdown">'[6]MBF (Hidden) Inputs'!$I$15:$J$22</definedName>
    <definedName name="FX">#REF!</definedName>
    <definedName name="FX_EUR">#REF!</definedName>
    <definedName name="FX_GBP">#REF!</definedName>
    <definedName name="FX_USD">#REF!</definedName>
    <definedName name="FXEURCAD">#REF!</definedName>
    <definedName name="FXINS">#REF!</definedName>
    <definedName name="FYear">[22]Main!$D$59</definedName>
    <definedName name="Gas_Cost_for_Backup_Mode_BPST">'[18]Price, etc.'!$A$237:$AN$257</definedName>
    <definedName name="GAS_STM_CST">#REF!</definedName>
    <definedName name="GasPrDawn">[20]Market!$H$9:$S$18</definedName>
    <definedName name="Gearing_Check">[25]Adjust!$I$38</definedName>
    <definedName name="Gearing_Paste">[25]Adjust!$I$48</definedName>
    <definedName name="GEMaintenanceFee">#REF!</definedName>
    <definedName name="Gemini_OnOff">[5]Inputs!$F$240</definedName>
    <definedName name="Germany_OnOff">[5]Inputs!$F$229</definedName>
    <definedName name="gfd">#REF!</definedName>
    <definedName name="GM_OnOff">[5]Inputs!$F$227</definedName>
    <definedName name="GrBend_OnOff">[5]Inputs!$F$233</definedName>
    <definedName name="h">#REF!</definedName>
    <definedName name="HANSOL">[33]JUL2700!$K$129:$R$161</definedName>
    <definedName name="header">#REF!</definedName>
    <definedName name="HLCum">[10]HL!$AD$2:$AG$243</definedName>
    <definedName name="HLPROJ">[11]HL!$AR$4:$AR$243</definedName>
    <definedName name="HLSCs">[11]HL!$AS$4:$AS$243</definedName>
    <definedName name="HLYTD">[11]HL!$AX$4:$AX$243</definedName>
    <definedName name="HO">#REF!</definedName>
    <definedName name="HO_ACT">#REF!</definedName>
    <definedName name="HO_ACT_YTD">#REF!</definedName>
    <definedName name="HO_PLAN">#REF!</definedName>
    <definedName name="HO_PLAN_YTD">#REF!</definedName>
    <definedName name="HOEP2012">[20]Market!$H$107:$S$109</definedName>
    <definedName name="hour">[34]Detail!$D$12:$D$761</definedName>
    <definedName name="HourlyTitle" localSheetId="13">#REF!</definedName>
    <definedName name="HourlyTitle" localSheetId="8">#REF!</definedName>
    <definedName name="HourlyTitle">#REF!</definedName>
    <definedName name="Hours_Table">[18]Avail!$L$7:$N$24</definedName>
    <definedName name="HOURS1">[1]Cases!#REF!</definedName>
    <definedName name="HOURS2">[1]Cases!#REF!</definedName>
    <definedName name="HOURS3">[3]Cases!#REF!</definedName>
    <definedName name="HR">[17]SPProforma1!$T$1531:$W$1542</definedName>
    <definedName name="HRATE1">[1]Cases!#REF!</definedName>
    <definedName name="HRATE2">[1]Cases!#REF!</definedName>
    <definedName name="HRATE3">[3]Cases!#REF!</definedName>
    <definedName name="i">#REF!</definedName>
    <definedName name="IFPC_OnOff">[5]Inputs!$F$220</definedName>
    <definedName name="Impairment_Date">[5]Inputs!$D$39</definedName>
    <definedName name="import">[3]Projections!#REF!</definedName>
    <definedName name="inputrange">#REF!</definedName>
    <definedName name="INTCum">'[10]INT''L, Other'!$AD$2:$AH$93</definedName>
    <definedName name="Interest_Rate">[24]Summary!$C$37</definedName>
    <definedName name="INTLCum">'[16]INT''L, Other'!$AD$2:$AH$93</definedName>
    <definedName name="INTPROJ">'[16]INT''L, Other'!$AO$4:$AO$93</definedName>
    <definedName name="INTSCs">'[16]INT''L, Other'!$AP$4:$AP$93</definedName>
    <definedName name="INTYTD">'[16]INT''L, Other'!$AT$4:$AT$93</definedName>
    <definedName name="Invest_Check">[25]Adjust!$H$18</definedName>
    <definedName name="Invest_Paste">[25]Adjust!$I$17</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BR" hidden="1">"c111"</definedName>
    <definedName name="IQ_CAPEX_EST" hidden="1">"c3523"</definedName>
    <definedName name="IQ_CAPEX_EST_CIQ" hidden="1">"c3807"</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NUM_EST" hidden="1">"c3521"</definedName>
    <definedName name="IQ_CAPEX_NUM_EST_CIQ" hidden="1">"c3811"</definedName>
    <definedName name="IQ_CAPEX_STDDEV_EST" hidden="1">"c3522"</definedName>
    <definedName name="IQ_CAPEX_STDDEV_EST_CIQ" hidden="1">"c3812"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CIQ" hidden="1">"c5061"</definedName>
    <definedName name="IQ_CFPS_EST" hidden="1">"c1667"</definedName>
    <definedName name="IQ_CFPS_EST_CIQ" hidden="1">"c3675"</definedName>
    <definedName name="IQ_CFPS_GUIDANCE" hidden="1">"c4256"</definedName>
    <definedName name="IQ_CFPS_GUIDANCE_CIQ" hidden="1">"c4782"</definedName>
    <definedName name="IQ_CFPS_HIGH_EST" hidden="1">"c1669"</definedName>
    <definedName name="IQ_CFPS_HIGH_EST_CIQ" hidden="1">"c3677"</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GUIDANCE" hidden="1">"c4302"</definedName>
    <definedName name="IQ_DPS_GUIDANCE_CIQ" hidden="1">"c4827"</definedName>
    <definedName name="IQ_DPS_HIGH_EST" hidden="1">"c1676"</definedName>
    <definedName name="IQ_DPS_HIGH_EST_CIQ" hidden="1">"c3684"</definedName>
    <definedName name="IQ_DPS_HIGH_GUIDANCE" hidden="1">"c4168"</definedName>
    <definedName name="IQ_DPS_HIGH_GUIDANCE_CIQ" hidden="1">"c4580"</definedName>
    <definedName name="IQ_DPS_LOW_EST" hidden="1">"c1677"</definedName>
    <definedName name="IQ_DPS_LOW_EST_CIQ" hidden="1">"c3685"</definedName>
    <definedName name="IQ_DPS_LOW_GUIDANCE" hidden="1">"c4208"</definedName>
    <definedName name="IQ_DPS_LOW_GUIDANCE_CIQ" hidden="1">"c4620"</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IGH_GUIDANCE_CIQ" hidden="1">"c4584"</definedName>
    <definedName name="IQ_EBIT_INT" hidden="1">"c360"</definedName>
    <definedName name="IQ_EBIT_LOW_EST" hidden="1">"c1684"</definedName>
    <definedName name="IQ_EBIT_LOW_EST_CIQ" hidden="1">"c4677"</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REUT" hidden="1">"c5453"</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REUT" hidden="1">"c5389"</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"c1666"</definedName>
    <definedName name="IQ_EST_ACT_FFO_ADJ" hidden="1">"c4406"</definedName>
    <definedName name="IQ_EST_ACT_FFO_ADJ_CIQ" hidden="1">"c4931"</definedName>
    <definedName name="IQ_EST_ACT_FFO_CIQ" hidden="1">"c3674"</definedName>
    <definedName name="IQ_EST_ACT_FFO_SHARE" hidden="1">"c4407"</definedName>
    <definedName name="IQ_EST_ACT_FFO_SHARE_CIQ" hidden="1">"c4932"</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EQUITY" hidden="1">"c3548"</definedName>
    <definedName name="IQ_EST_ACT_REV" hidden="1">"c2113"</definedName>
    <definedName name="IQ_EST_ACT_REV_CIQ" hidden="1">"c3666"</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GROWTH_1YR" hidden="1">"c1770"</definedName>
    <definedName name="IQ_EST_FFO_GROWTH_1YR_CIQ" hidden="1">"c3705"</definedName>
    <definedName name="IQ_EST_FFO_GROWTH_2YR" hidden="1">"c1771"</definedName>
    <definedName name="IQ_EST_FFO_GROWTH_2YR_CIQ" hidden="1">"c3706"</definedName>
    <definedName name="IQ_EST_FFO_GROWTH_Q_1YR" hidden="1">"c1772"</definedName>
    <definedName name="IQ_EST_FFO_GROWTH_Q_1YR_CIQ" hidden="1">"c3707"</definedName>
    <definedName name="IQ_EST_FFO_SEQ_GROWTH_Q" hidden="1">"c1773"</definedName>
    <definedName name="IQ_EST_FFO_SEQ_GROWTH_Q_CIQ" hidden="1">"c3708"</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I_DIFF" hidden="1">"c1885"</definedName>
    <definedName name="IQ_EST_NI_DIFF_CIQ" hidden="1">"c4755"</definedName>
    <definedName name="IQ_EST_NI_GW_DIFF_CIQ" hidden="1">"c4757"</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GUIDANCE" hidden="1">"c4443"</definedName>
    <definedName name="IQ_FFO_GUIDANCE_CIQ" hidden="1">"c4968"</definedName>
    <definedName name="IQ_FFO_HIGH_EST" hidden="1">"c419"</definedName>
    <definedName name="IQ_FFO_HIGH_EST_CIQ" hidden="1">"c3670"</definedName>
    <definedName name="IQ_FFO_HIGH_GUIDANCE" hidden="1">"c4184"</definedName>
    <definedName name="IQ_FFO_HIGH_GUIDANCE_CIQ" hidden="1">"c4596"</definedName>
    <definedName name="IQ_FFO_LOW_EST" hidden="1">"c420"</definedName>
    <definedName name="IQ_FFO_LOW_EST_CIQ" hidden="1">"c3671"</definedName>
    <definedName name="IQ_FFO_LOW_GUIDANCE" hidden="1">"c4224"</definedName>
    <definedName name="IQ_FFO_LOW_GUIDANCE_CIQ" hidden="1">"c4636"</definedName>
    <definedName name="IQ_FFO_MEDIAN_EST" hidden="1">"c1665"</definedName>
    <definedName name="IQ_FFO_MEDIAN_EST_CIQ" hidden="1">"c3669"</definedName>
    <definedName name="IQ_FFO_NUM_EST" hidden="1">"c421"</definedName>
    <definedName name="IQ_FFO_NUM_EST_CIQ" hidden="1">"c3672"</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TDDEV_EST" hidden="1">"c4452"</definedName>
    <definedName name="IQ_FFO_SHARE_STDDEV_EST_CIQ" hidden="1">"c4981"</definedName>
    <definedName name="IQ_FFO_STDDEV_EST" hidden="1">"c422"</definedName>
    <definedName name="IQ_FFO_STDDEV_EST_CIQ" hidden="1">"c3673"</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STDDEV_EST" hidden="1">"c5611"</definedName>
    <definedName name="IQ_NAV_SHARE_STDDEV_EST_CIQ" hidden="1">"c12034"</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GUIDANCE" hidden="1">"c4471"</definedName>
    <definedName name="IQ_NI_GW_GUIDANCE_CIQ" hidden="1">"c5009"</definedName>
    <definedName name="IQ_NI_GW_HIGH_EST_CIQ" hidden="1">"c4711"</definedName>
    <definedName name="IQ_NI_GW_HIGH_GUIDANCE" hidden="1">"c4178"</definedName>
    <definedName name="IQ_NI_GW_HIGH_GUIDANCE_CIQ" hidden="1">"c4590"</definedName>
    <definedName name="IQ_NI_GW_LOW_EST_CIQ" hidden="1">"c4712"</definedName>
    <definedName name="IQ_NI_GW_LOW_GUIDANCE" hidden="1">"c4218"</definedName>
    <definedName name="IQ_NI_GW_LOW_GUIDANCE_CIQ" hidden="1">"c4630"</definedName>
    <definedName name="IQ_NI_GW_MEDIAN_EST_CIQ" hidden="1">"c4710"</definedName>
    <definedName name="IQ_NI_GW_NUM_EST_CIQ" hidden="1">"c4713"</definedName>
    <definedName name="IQ_NI_GW_STDDEV_EST_CIQ" hidden="1">"c4714"</definedName>
    <definedName name="IQ_NI_HIGH_EST" hidden="1">"c1718"</definedName>
    <definedName name="IQ_NI_HIGH_EST_CIQ" hidden="1">"c4704"</definedName>
    <definedName name="IQ_NI_HIGH_GUIDANCE" hidden="1">"c4176"</definedName>
    <definedName name="IQ_NI_HIGH_GUIDANCE_CIQ" hidden="1">"c4588"</definedName>
    <definedName name="IQ_NI_LOW_EST" hidden="1">"c1719"</definedName>
    <definedName name="IQ_NI_LOW_EST_CIQ" hidden="1">"c4705"</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BR" hidden="1">"c850"</definedName>
    <definedName name="IQ_OPER_INC_EST" hidden="1">"c1688"</definedName>
    <definedName name="IQ_OPER_INC_EST_CIQ" hidden="1">"c12010"</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EST" hidden="1">"c1695"</definedName>
    <definedName name="IQ_PRETAX_INC_EST_CIQ" hidden="1">"c4681"</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REUT" hidden="1">"c3634"</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39889.5815972222</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sue">[13]ReadMe1st!$B$19</definedName>
    <definedName name="IssueEquity">#REF!</definedName>
    <definedName name="item1">[35]Cases!$U$38</definedName>
    <definedName name="item10">[35]Cases!$AD$38</definedName>
    <definedName name="item11">[35]Cases!$AE$38</definedName>
    <definedName name="item12">#REF!</definedName>
    <definedName name="item13">[35]Cases!$AG$38</definedName>
    <definedName name="item14">[35]Cases!$AH$38</definedName>
    <definedName name="item15">[35]Cases!$AI$38</definedName>
    <definedName name="item16">#REF!</definedName>
    <definedName name="item17">#REF!</definedName>
    <definedName name="item18">#REF!</definedName>
    <definedName name="item19">#REF!</definedName>
    <definedName name="item2">[35]Cases!$V$38</definedName>
    <definedName name="item20">[35]Cases!$AN$38</definedName>
    <definedName name="item21">[35]Cases!$AO$38</definedName>
    <definedName name="item22">[35]Cases!$AP$38</definedName>
    <definedName name="item23">[35]Cases!$AQ$38</definedName>
    <definedName name="item24">[35]Cases!$AR$38</definedName>
    <definedName name="item25">[35]Cases!$AS$38</definedName>
    <definedName name="item26">[35]Cases!$AT$38</definedName>
    <definedName name="item27">#REF!</definedName>
    <definedName name="item28">#REF!</definedName>
    <definedName name="item3">[35]Cases!$W$38</definedName>
    <definedName name="item4">[35]Cases!$X$38</definedName>
    <definedName name="item5">[35]Cases!$Y$38</definedName>
    <definedName name="item6">[35]Cases!$Z$38</definedName>
    <definedName name="item7">[35]Cases!$AA$38</definedName>
    <definedName name="item8">[35]Cases!$AB$38</definedName>
    <definedName name="item9">[35]Cases!$AC$38</definedName>
    <definedName name="j">#REF!</definedName>
    <definedName name="Jardin_OnOff">[5]Inputs!$F$230</definedName>
    <definedName name="joec">[36]Plan!#REF!</definedName>
    <definedName name="joeck">[36]Plan!#REF!</definedName>
    <definedName name="jre">#REF!</definedName>
    <definedName name="Kabina_OnOff">[5]Inputs!$F$238</definedName>
    <definedName name="KavBudget">'[32]Kav Budg'!$AN$4:$AY$217</definedName>
    <definedName name="KavYTD">'[32]11LE - Kav'!$AI$12:$AT$287</definedName>
    <definedName name="KCLP_OnOff">[5]Inputs!$F$221</definedName>
    <definedName name="KLPC_OnOff">[5]Inputs!$F$226</definedName>
    <definedName name="LATAMCum">[10]LATAM!$AE$2:$AI$364</definedName>
    <definedName name="LATAMPROJ">[11]LATAM!$AS$4:$AS$378</definedName>
    <definedName name="LATAMSCs">[11]LATAM!$AT$4:$AT$378</definedName>
    <definedName name="LATAMYTD">[11]LATAM!$AY$4:$AY$378</definedName>
    <definedName name="LDs">[8]ProForma!$A$319</definedName>
    <definedName name="Leakage_pct">[29]Sheet1!$C$4</definedName>
    <definedName name="LEBS">#REF!</definedName>
    <definedName name="LEFT">#REF!</definedName>
    <definedName name="LEFT_ALLOW">#REF!</definedName>
    <definedName name="LEFT_ASSUMP_ALL">'[37]Wages 15'!#REF!</definedName>
    <definedName name="LEFT_ASSUMP_OT">'[37]Wages 15'!#REF!</definedName>
    <definedName name="LEFT_ASSUMP_REG">'[37]Wages 15'!#REF!</definedName>
    <definedName name="LEFT_OT">#REF!</definedName>
    <definedName name="LEFT_REG">#REF!</definedName>
    <definedName name="LEFT_SUM">#REF!</definedName>
    <definedName name="LEIS">#REF!</definedName>
    <definedName name="loan">#REF!</definedName>
    <definedName name="Loan_Amort_Floating">#REF!</definedName>
    <definedName name="Loan_Amort_Locked_In">#REF!</definedName>
    <definedName name="Loanyr">#REF!</definedName>
    <definedName name="Loblaws_OnOff">[5]Inputs!$F$235</definedName>
    <definedName name="Lock_Interest">[14]Scenarios!$G$17</definedName>
    <definedName name="Lock_Principal">[14]Scenarios!$G$16</definedName>
    <definedName name="LTODevelopment_OnOff">[5]Inputs!$F$242</definedName>
    <definedName name="MACRO">#REF!</definedName>
    <definedName name="MACROS">#REF!</definedName>
    <definedName name="Manitoulin_OnOff">[5]Inputs!$F$232</definedName>
    <definedName name="MAPROJ">'[11]M&amp;A'!$AR$4:$AR$76</definedName>
    <definedName name="Market">#REF!</definedName>
    <definedName name="Marmora_OnOff">[5]Inputs!$F$239</definedName>
    <definedName name="MASCs">'[11]M&amp;A'!$AS$4:$AS$76</definedName>
    <definedName name="Max_Gearing">[25]Adjust!$I$36</definedName>
    <definedName name="MAYTD">'[11]M&amp;A'!$AX$4:$AX$76</definedName>
    <definedName name="MCPRC1">[1]Cases!#REF!</definedName>
    <definedName name="MCPRC2">[1]Cases!#REF!</definedName>
    <definedName name="MENU">#REF!</definedName>
    <definedName name="MENU_DETAIL">#REF!</definedName>
    <definedName name="MENU_YEAR">#REF!</definedName>
    <definedName name="MENU2">'[2]McLeans LP'!$E$211</definedName>
    <definedName name="MENU4">'[2]McLeans LP'!$E$113</definedName>
    <definedName name="MEPRC1">[1]Cases!#REF!</definedName>
    <definedName name="MEPRC2">[1]Cases!#REF!</definedName>
    <definedName name="MEPRC3">[3]Cases!#REF!</definedName>
    <definedName name="MEXCum">'[16]MEX&amp;LATAM'!$AD$2:$AH$254</definedName>
    <definedName name="MEXINCEPTION">'[16]MEX&amp;LATAM'!$AU$4:$AU$254</definedName>
    <definedName name="MEXPROJ">'[16]MEX&amp;LATAM'!$AO$4:$AO$254</definedName>
    <definedName name="MEXSCs">'[16]MEX&amp;LATAM'!$AP$4:$AP$254</definedName>
    <definedName name="MEXYTD">'[16]MEX&amp;LATAM'!$AT$4:$AT$254</definedName>
    <definedName name="Million">'[14]Names &amp; Constants'!$F$19</definedName>
    <definedName name="Min_DSCR">[25]Adjust!$I$41</definedName>
    <definedName name="minimum_dscr">[1]Projections!#REF!</definedName>
    <definedName name="MKTDATA1">#REF!</definedName>
    <definedName name="MKTDATA2">#REF!</definedName>
    <definedName name="MKTDATA3">#REF!</definedName>
    <definedName name="MKTDATA4">#REF!</definedName>
    <definedName name="MKTDATA5">#REF!</definedName>
    <definedName name="Model_Balance_Check">[25]Adjust!$H$27</definedName>
    <definedName name="Model_End">[5]Inputs!$D$23</definedName>
    <definedName name="Model_Name">[25]Cover!$B$10</definedName>
    <definedName name="Model_Start">[5]Inputs!$D$20</definedName>
    <definedName name="MONTH">#REF!</definedName>
    <definedName name="MonthlyReport">#REF!</definedName>
    <definedName name="MONTHS">#REF!</definedName>
    <definedName name="Months_Qtr">[5]Inputs!$D$31</definedName>
    <definedName name="Months_Yr">[38]N!$F$12</definedName>
    <definedName name="MtLouis_OnOff">[5]Inputs!$F$231</definedName>
    <definedName name="Name_Model">'[15]Names &amp; Constants'!$F$8</definedName>
    <definedName name="Name_Project">'[15]Names &amp; Constants'!$F$7</definedName>
    <definedName name="NATGAS1">#REF!</definedName>
    <definedName name="NATGAS2">#REF!</definedName>
    <definedName name="NBEC_OnOff">[5]Inputs!$F$223</definedName>
    <definedName name="NGAS1">#REF!</definedName>
    <definedName name="Nordsee_OnOff">[5]Inputs!$F$241</definedName>
    <definedName name="Notional">#REF!</definedName>
    <definedName name="NOXGEN1">[1]Cases!#REF!</definedName>
    <definedName name="NOXGEN2">[1]Cases!#REF!</definedName>
    <definedName name="NP">#REF!</definedName>
    <definedName name="NP_ACT">#REF!</definedName>
    <definedName name="NP_ACT_YTD">#REF!</definedName>
    <definedName name="NP_PLAN">#REF!</definedName>
    <definedName name="NP_PLAN_YTD">#REF!</definedName>
    <definedName name="NPChips_OnOff">[5]Inputs!$F$219</definedName>
    <definedName name="NPV">#REF!</definedName>
    <definedName name="Num_Turbines">#REF!</definedName>
    <definedName name="NvsASD">"V2007-12-31"</definedName>
    <definedName name="NvsAutoDrillOk">"VN"</definedName>
    <definedName name="NvsElapsedTime">0.000223379633098375</definedName>
    <definedName name="NvsEndTime">39479.1367630787</definedName>
    <definedName name="NvsInstSpec">"%,FBUSINESS_UNIT,TCALPINE_REPORTING,NAUBURNDALE_PLANT"</definedName>
    <definedName name="NvsLayoutType">"M3"</definedName>
    <definedName name="NvsNplSpec">"%,X,RZF..,CZF.."</definedName>
    <definedName name="NvsPanelEffdt">"V2020-12-31"</definedName>
    <definedName name="NvsPanelSetid">"VCPSTD"</definedName>
    <definedName name="NvsReqBU">"VCPSTD"</definedName>
    <definedName name="NvsReqBUOnly">"VN"</definedName>
    <definedName name="NvsTransLed">"VN"</definedName>
    <definedName name="NvsTreeASD">"V2007-12-31"</definedName>
    <definedName name="NvsValTbl.ACCOUNT">"GL_ACCOUNT_TBL"</definedName>
    <definedName name="NvsValTbl.AFFILIATE">"AFFILIATE_VW"</definedName>
    <definedName name="NvsValTbl.BUSINESS_UNIT">"BUS_UNIT_TBL_GL"</definedName>
    <definedName name="NvsValTbl.DEPTID">"DEPARTMENT_TBL"</definedName>
    <definedName name="NvsValTbl.PRODUCT">"PRODUCT_TBL"</definedName>
    <definedName name="NvsValTbl.PROJECT_ID">"PROJECT"</definedName>
    <definedName name="NvsValTbl.STATISTICS_CODE">"STAT_TBL"</definedName>
    <definedName name="OandM">#REF!</definedName>
    <definedName name="OFA_loan_guarantee">[39]Inputs!$G$257</definedName>
    <definedName name="OK">'[20]02_GryphonCapex_InclBlrs'!$B$245</definedName>
    <definedName name="OM">[40]INVOICE!#REF!</definedName>
    <definedName name="OPA_Outputs">#REF!</definedName>
    <definedName name="OPCOST4">#REF!</definedName>
    <definedName name="OPTION">'[2]McLeans LP'!$M$3</definedName>
    <definedName name="OPTION1">[1]Cases!#REF!</definedName>
    <definedName name="OPTION2">[1]Cases!#REF!</definedName>
    <definedName name="OPTION3">[3]Cases!#REF!</definedName>
    <definedName name="OutlookReport">#REF!</definedName>
    <definedName name="Ownership_Percentage">[39]Inputs!$G$230</definedName>
    <definedName name="p">#REF!</definedName>
    <definedName name="Page_Number">#REF!</definedName>
    <definedName name="Page_Number_Font_Size">#REF!</definedName>
    <definedName name="Page_Number_Prefix">#REF!</definedName>
    <definedName name="Pages_per_Case">[1]Cases!$K$26</definedName>
    <definedName name="Panda_OnOff">[5]Inputs!$F$218</definedName>
    <definedName name="PICLOAN">'[23]Panda Loan Amortization Scheds'!$I$92:$M$111</definedName>
    <definedName name="PLAN">#REF!</definedName>
    <definedName name="PLAN_MONTH">#REF!</definedName>
    <definedName name="PLANBS">#REF!</definedName>
    <definedName name="PLANIS">#REF!</definedName>
    <definedName name="PPA_Tenor">[41]Inputs!$E$271</definedName>
    <definedName name="Pref_rate">[29]Sheet1!$C$3</definedName>
    <definedName name="PrevForMonth">#REF!</definedName>
    <definedName name="prevqtr">'[42]Previous Forecast'!$AV$8:$AZ$57</definedName>
    <definedName name="_xlnm.Print_Area">#REF!</definedName>
    <definedName name="Print_Cases">#REF!</definedName>
    <definedName name="Print_Footer">#REF!</definedName>
    <definedName name="Print_Header">#REF!</definedName>
    <definedName name="Print_Size_Reduction">#REF!</definedName>
    <definedName name="_xlnm.Print_Titles">#N/A</definedName>
    <definedName name="PRINTMACRO">#REF!</definedName>
    <definedName name="PROD4">#REF!</definedName>
    <definedName name="ProdnLevel">[14]Inputs!$D$105:$D$108</definedName>
    <definedName name="Production_Cases">[25]Inputs!$C$49:$C$53</definedName>
    <definedName name="Proforma">[8]ProForma!$A$344</definedName>
    <definedName name="project">[13]ReadMe1st!$B$17</definedName>
    <definedName name="Project_Comparison">#REF!</definedName>
    <definedName name="Project_printrange">#REF!</definedName>
    <definedName name="projects">[17]Inputs!#REF!</definedName>
    <definedName name="Projtype">#REF!</definedName>
    <definedName name="PRTRANGE4">#REF!</definedName>
    <definedName name="q">#REF!</definedName>
    <definedName name="qas">#REF!</definedName>
    <definedName name="QTDLEIS">#REF!</definedName>
    <definedName name="QTDPLAN">#REF!</definedName>
    <definedName name="QTDPROD">#REF!</definedName>
    <definedName name="Qtrs_Yr">[5]Inputs!$D$32</definedName>
    <definedName name="range1">[35]Cases!$K$38</definedName>
    <definedName name="range10">#REF!</definedName>
    <definedName name="range2">[35]Cases!$L$38</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BN">[9]Sheet1!#REF!</definedName>
    <definedName name="RBU">[9]Sheet1!#REF!</definedName>
    <definedName name="RedPath_OnOff">[5]Inputs!$F$228</definedName>
    <definedName name="Revenue_from_PPA">[8]ProForma!$A$174</definedName>
    <definedName name="revised_multiplier">#REF!</definedName>
    <definedName name="RFP">[43]ProForma!#REF!</definedName>
    <definedName name="RID">[9]Sheet1!#REF!</definedName>
    <definedName name="RTT">[9]Sheet1!#REF!</definedName>
    <definedName name="S">#REF!</definedName>
    <definedName name="S_CURVES">#REF!</definedName>
    <definedName name="SalariedTitle" localSheetId="13">#REF!</definedName>
    <definedName name="SalariedTitle" localSheetId="8">#REF!</definedName>
    <definedName name="SalariedTitle">#REF!</definedName>
    <definedName name="SALES4">#REF!</definedName>
    <definedName name="SALPROD4">#REF!</definedName>
    <definedName name="SBC">[28]criteria!$S$3:$S$5</definedName>
    <definedName name="Scenario_Selected">[25]Sensi!$F$7</definedName>
    <definedName name="Scenario_Selector">[14]Scenarios!$D$7</definedName>
    <definedName name="Scenario_Switch">[5]Inputs!$D$202</definedName>
    <definedName name="SchedG">[8]ScheduleG_H!$A$5:$B$65</definedName>
    <definedName name="SchedG_NC">[8]ScheduleG_H!$G$3:$H$65</definedName>
    <definedName name="SchedH">[8]ScheduleG_H!$C$5:$D$65</definedName>
    <definedName name="SchedH_NC">[8]ScheduleG_H!$I$3:$J$65</definedName>
    <definedName name="SellPriceCommiss">[20]Market!$AU$63:$BF$71</definedName>
    <definedName name="sensi_mode">[25]Sensi!$F$6</definedName>
    <definedName name="SFD_QBUSINESS_UNIT">#REF!</definedName>
    <definedName name="SFN_QBUSINESS_UNIT">#REF!</definedName>
    <definedName name="SFV_QBUSINESS_UNIT">#REF!</definedName>
    <definedName name="Sites">[17]Inputs!#REF!</definedName>
    <definedName name="Solar_OnOff">[5]Inputs!$F$236</definedName>
    <definedName name="Solar2_OnOff">[5]Inputs!$F$237</definedName>
    <definedName name="SpyHill_OnOff">[5]Inputs!$F$224</definedName>
    <definedName name="Start_Date">[26]Assume1!$C$24</definedName>
    <definedName name="Starts">[43]ProForma!#REF!</definedName>
    <definedName name="Starts_Table">[18]Avail!$H$7:$J$24</definedName>
    <definedName name="STARTS1">[1]Cases!#REF!</definedName>
    <definedName name="STARTS2">[1]Cases!#REF!</definedName>
    <definedName name="STARTS3">[3]Cases!#REF!</definedName>
    <definedName name="Steam">[20]Perf_Data!$D$8:$O$21</definedName>
    <definedName name="SteamConsumptionOffPeak">#REF!</definedName>
    <definedName name="SteamConsumptionOnPeak">#REF!</definedName>
    <definedName name="StrtLevel">[34]Detail!#REF!</definedName>
    <definedName name="SunAccounts">#REF!</definedName>
    <definedName name="TAB_A">#REF!</definedName>
    <definedName name="TAB_ALLOW">#REF!</definedName>
    <definedName name="TAB_ALLOW_HR">#REF!</definedName>
    <definedName name="TAB_ASSUM_ALLOW">'[37]Wages 15'!#REF!</definedName>
    <definedName name="TAB_ASSUM_REG">'[37]Wages 15'!#REF!</definedName>
    <definedName name="TAB_B">#REF!</definedName>
    <definedName name="TAB_C">#REF!</definedName>
    <definedName name="TAB_D">#REF!</definedName>
    <definedName name="TAB_E">#REF!</definedName>
    <definedName name="TAB_F">#REF!</definedName>
    <definedName name="TAB_G">#REF!</definedName>
    <definedName name="TAB_H">#REF!</definedName>
    <definedName name="TAB_I">#REF!</definedName>
    <definedName name="TAB_J">#REF!</definedName>
    <definedName name="TAB_K">#REF!</definedName>
    <definedName name="TAB_L">#REF!</definedName>
    <definedName name="TAB_M">#REF!</definedName>
    <definedName name="TAB_OT">#REF!</definedName>
    <definedName name="TAB_OT_HR">#REF!</definedName>
    <definedName name="TAB_REG">#REF!</definedName>
    <definedName name="TAB_REG_HR">#REF!</definedName>
    <definedName name="TAB_SUM">#REF!</definedName>
    <definedName name="TCLP_OnOff">[5]Inputs!$F$222</definedName>
    <definedName name="TCPL">#REF!</definedName>
    <definedName name="TDCadj">[40]INVOICE!#REF!</definedName>
    <definedName name="Template">[17]Inputs!#REF!</definedName>
    <definedName name="test" localSheetId="13">#REF!</definedName>
    <definedName name="test" localSheetId="8">#REF!</definedName>
    <definedName name="test">#REF!</definedName>
    <definedName name="Test2" localSheetId="13">#REF!</definedName>
    <definedName name="Test2" localSheetId="8">#REF!</definedName>
    <definedName name="Test2">#REF!</definedName>
    <definedName name="Thousand">'[44]Names &amp; Constants'!$F$17</definedName>
    <definedName name="TIT_BUD">#REF!</definedName>
    <definedName name="TOLL1">[1]Cases!#REF!</definedName>
    <definedName name="TOLL2">[1]Cases!#REF!</definedName>
    <definedName name="TOTAL">#REF!</definedName>
    <definedName name="Training">[45]Training!$A$24:$A$26</definedName>
    <definedName name="Tranche1InitialPrincipal">[46]FinancialInputs!$D$89</definedName>
    <definedName name="Tranche1IR">[46]FinancialInputs!$D$92</definedName>
    <definedName name="Tranche1Placement">[46]FinancialInputs!$D$90</definedName>
    <definedName name="Tranche1StartDate">#REF!</definedName>
    <definedName name="Tranche1Term">[46]FinancialInputs!$D$91</definedName>
    <definedName name="TWNCum">[16]TWN!$AD$2:$AH$67</definedName>
    <definedName name="TWNINCEPTION">[16]TWN!$AV$4:$AV$67</definedName>
    <definedName name="TWNPROJ">[16]TWN!$AP$4:$AP$67</definedName>
    <definedName name="TWNPROJINCEP">[16]TWN!$AO$4:$AO$67</definedName>
    <definedName name="TWNSCs">[16]TWN!$AQ$4:$AQ$67</definedName>
    <definedName name="TWNYTD">[16]TWN!$AU$4:$AU$67</definedName>
    <definedName name="TXCum">[16]TX!$AD$2:$AH$94</definedName>
    <definedName name="TXINCEPTION">[16]TX!$AU$4:$AU$94</definedName>
    <definedName name="TXPROJ">[16]TX!$AO$4:$AO$94</definedName>
    <definedName name="TXSCs">[16]TX!$AP$4:$AP$94</definedName>
    <definedName name="TXYTD">[16]TX!$AT$4:$AT$94</definedName>
    <definedName name="TypesofControl">#REF!</definedName>
    <definedName name="un">#REF!</definedName>
    <definedName name="USCum">[16]US!$AD$2:$AH$78</definedName>
    <definedName name="USDollar">#REF!</definedName>
    <definedName name="USfx">'[47]Summary  - MC,CA Review'!$D$82</definedName>
    <definedName name="USPROJ">[16]US!$AO$4:$AO$78</definedName>
    <definedName name="USSCs">[16]US!$AP$4:$AP$78</definedName>
    <definedName name="USYTD">[16]US!$AT$4:$AT$78</definedName>
    <definedName name="Verysmallnumber">'[14]Names &amp; Constants'!$F$20</definedName>
    <definedName name="w">[48]Inputs!#REF!</definedName>
    <definedName name="WACC">[5]Inputs!$D$37</definedName>
    <definedName name="WOODLE">#REF!</definedName>
    <definedName name="WOODPLAN">#REF!</definedName>
    <definedName name="wrn.All." localSheetId="0" hidden="1">{#N/A,#N/A,TRUE,"Inputs";#N/A,#N/A,TRUE,"Proforma";#N/A,#N/A,TRUE,"MPCProforma";#N/A,#N/A,TRUE,"Draw";#N/A,#N/A,TRUE,"Debt";#N/A,#N/A,TRUE,"Depreciation";#N/A,#N/A,TRUE,"Tax"}</definedName>
    <definedName name="wrn.All." localSheetId="11" hidden="1">{#N/A,#N/A,TRUE,"Inputs";#N/A,#N/A,TRUE,"Proforma";#N/A,#N/A,TRUE,"MPCProforma";#N/A,#N/A,TRUE,"Draw";#N/A,#N/A,TRUE,"Debt";#N/A,#N/A,TRUE,"Depreciation";#N/A,#N/A,TRUE,"Tax"}</definedName>
    <definedName name="wrn.All." localSheetId="2" hidden="1">{#N/A,#N/A,TRUE,"Inputs";#N/A,#N/A,TRUE,"Proforma";#N/A,#N/A,TRUE,"MPCProforma";#N/A,#N/A,TRUE,"Draw";#N/A,#N/A,TRUE,"Debt";#N/A,#N/A,TRUE,"Depreciation";#N/A,#N/A,TRUE,"Tax"}</definedName>
    <definedName name="wrn.All." localSheetId="13" hidden="1">{#N/A,#N/A,TRUE,"Inputs";#N/A,#N/A,TRUE,"Proforma";#N/A,#N/A,TRUE,"MPCProforma";#N/A,#N/A,TRUE,"Draw";#N/A,#N/A,TRUE,"Debt";#N/A,#N/A,TRUE,"Depreciation";#N/A,#N/A,TRUE,"Tax"}</definedName>
    <definedName name="wrn.All." localSheetId="8" hidden="1">{#N/A,#N/A,TRUE,"Inputs";#N/A,#N/A,TRUE,"Proforma";#N/A,#N/A,TRUE,"MPCProforma";#N/A,#N/A,TRUE,"Draw";#N/A,#N/A,TRUE,"Debt";#N/A,#N/A,TRUE,"Depreciation";#N/A,#N/A,TRUE,"Tax"}</definedName>
    <definedName name="wrn.All." hidden="1">{#N/A,#N/A,TRUE,"Inputs";#N/A,#N/A,TRUE,"Proforma";#N/A,#N/A,TRUE,"MPCProforma";#N/A,#N/A,TRUE,"Draw";#N/A,#N/A,TRUE,"Debt";#N/A,#N/A,TRUE,"Depreciation";#N/A,#N/A,TRUE,"Tax"}</definedName>
    <definedName name="x">#REF!</definedName>
    <definedName name="XDO_?XDOFIELD1?" localSheetId="13">#REF!</definedName>
    <definedName name="XDO_?XDOFIELD1?" localSheetId="8">#REF!</definedName>
    <definedName name="XDO_?XDOFIELD1?">#REF!</definedName>
    <definedName name="XDO_?XDOFIELD10?" localSheetId="13">#REF!</definedName>
    <definedName name="XDO_?XDOFIELD10?" localSheetId="8">#REF!</definedName>
    <definedName name="XDO_?XDOFIELD10?">#REF!</definedName>
    <definedName name="XDO_?XDOFIELD11?">#REF!</definedName>
    <definedName name="XDO_?XDOFIELD12?">#REF!</definedName>
    <definedName name="XDO_?XDOFIELD13?">#REF!</definedName>
    <definedName name="XDO_?XDOFIELD14?">#REF!</definedName>
    <definedName name="XDO_?XDOFIELD15?">#REF!</definedName>
    <definedName name="XDO_?XDOFIELD16?">#REF!</definedName>
    <definedName name="XDO_?XDOFIELD17?">#REF!</definedName>
    <definedName name="XDO_?XDOFIELD18?">#REF!</definedName>
    <definedName name="XDO_?XDOFIELD19?">#REF!</definedName>
    <definedName name="XDO_?XDOFIELD2?">#REF!</definedName>
    <definedName name="XDO_?XDOFIELD20?">#REF!</definedName>
    <definedName name="XDO_?XDOFIELD21?">#REF!</definedName>
    <definedName name="XDO_?XDOFIELD22?">#REF!</definedName>
    <definedName name="XDO_?XDOFIELD23?">#REF!</definedName>
    <definedName name="XDO_?XDOFIELD24?">#REF!</definedName>
    <definedName name="XDO_?XDOFIELD25?">#REF!</definedName>
    <definedName name="XDO_?XDOFIELD26?">#REF!</definedName>
    <definedName name="XDO_?XDOFIELD27?">#REF!</definedName>
    <definedName name="XDO_?XDOFIELD28?">#REF!</definedName>
    <definedName name="XDO_?XDOFIELD29?">#REF!</definedName>
    <definedName name="XDO_?XDOFIELD3?">#REF!</definedName>
    <definedName name="XDO_?XDOFIELD30?">#REF!</definedName>
    <definedName name="XDO_?XDOFIELD31?">#REF!</definedName>
    <definedName name="XDO_?XDOFIELD32?">#REF!</definedName>
    <definedName name="XDO_?XDOFIELD33?">#REF!</definedName>
    <definedName name="XDO_?XDOFIELD34?">#REF!</definedName>
    <definedName name="XDO_?XDOFIELD35?">#REF!</definedName>
    <definedName name="XDO_?XDOFIELD36?">#REF!</definedName>
    <definedName name="XDO_?XDOFIELD37?">#REF!</definedName>
    <definedName name="XDO_?XDOFIELD38?">#REF!</definedName>
    <definedName name="XDO_?XDOFIELD39?">#REF!</definedName>
    <definedName name="XDO_?XDOFIELD4?">#REF!</definedName>
    <definedName name="XDO_?XDOFIELD40?">#REF!</definedName>
    <definedName name="XDO_?XDOFIELD41?">#REF!</definedName>
    <definedName name="XDO_?XDOFIELD42?">#REF!</definedName>
    <definedName name="XDO_?XDOFIELD43?">#REF!</definedName>
    <definedName name="XDO_?XDOFIELD44?">#REF!</definedName>
    <definedName name="XDO_?XDOFIELD45?">#REF!</definedName>
    <definedName name="XDO_?XDOFIELD46?">#REF!</definedName>
    <definedName name="XDO_?XDOFIELD47?">#REF!</definedName>
    <definedName name="XDO_?XDOFIELD48?">#REF!</definedName>
    <definedName name="XDO_?XDOFIELD49?">#REF!</definedName>
    <definedName name="XDO_?XDOFIELD5?">#REF!</definedName>
    <definedName name="XDO_?XDOFIELD50?">#REF!</definedName>
    <definedName name="XDO_?XDOFIELD51?">#REF!</definedName>
    <definedName name="XDO_?XDOFIELD52?">#REF!</definedName>
    <definedName name="XDO_?XDOFIELD53?">#REF!</definedName>
    <definedName name="XDO_?XDOFIELD54?">#REF!</definedName>
    <definedName name="XDO_?XDOFIELD55?">#REF!</definedName>
    <definedName name="XDO_?XDOFIELD56?">#REF!</definedName>
    <definedName name="XDO_?XDOFIELD57?">#REF!</definedName>
    <definedName name="XDO_?XDOFIELD58?">#REF!</definedName>
    <definedName name="XDO_?XDOFIELD59?">#REF!</definedName>
    <definedName name="XDO_?XDOFIELD6?">#REF!</definedName>
    <definedName name="XDO_?XDOFIELD60?">#REF!</definedName>
    <definedName name="XDO_?XDOFIELD61?">#REF!</definedName>
    <definedName name="XDO_?XDOFIELD62?">#REF!</definedName>
    <definedName name="XDO_?XDOFIELD63?">#REF!</definedName>
    <definedName name="XDO_?XDOFIELD64?">#REF!</definedName>
    <definedName name="XDO_?XDOFIELD64?1?">#REF!</definedName>
    <definedName name="XDO_?XDOFIELD65?">#REF!</definedName>
    <definedName name="XDO_?XDOFIELD66?">#REF!</definedName>
    <definedName name="XDO_?XDOFIELD67?">#REF!</definedName>
    <definedName name="XDO_?XDOFIELD68?">#REF!</definedName>
    <definedName name="XDO_?XDOFIELD69?">#REF!</definedName>
    <definedName name="XDO_?XDOFIELD7?">#REF!</definedName>
    <definedName name="XDO_?XDOFIELD70?">#REF!</definedName>
    <definedName name="XDO_?XDOFIELD71?">#REF!</definedName>
    <definedName name="XDO_?XDOFIELD72?">#REF!</definedName>
    <definedName name="XDO_?XDOFIELD73?">#REF!</definedName>
    <definedName name="XDO_?XDOFIELD73?1?">#REF!</definedName>
    <definedName name="XDO_?XDOFIELD74?">#REF!</definedName>
    <definedName name="XDO_?XDOFIELD74?1?">#REF!</definedName>
    <definedName name="XDO_?XDOFIELD75?">#REF!</definedName>
    <definedName name="XDO_?XDOFIELD75?1?">#REF!</definedName>
    <definedName name="XDO_?XDOFIELD76?">#REF!</definedName>
    <definedName name="XDO_?XDOFIELD77?">#REF!</definedName>
    <definedName name="XDO_?XDOFIELD78?">#REF!</definedName>
    <definedName name="XDO_?XDOFIELD79?">#REF!</definedName>
    <definedName name="XDO_?XDOFIELD8?">#REF!</definedName>
    <definedName name="XDO_?XDOFIELD80?">#REF!</definedName>
    <definedName name="XDO_?XDOFIELD80?1?">#REF!</definedName>
    <definedName name="XDO_?XDOFIELD82?">#REF!</definedName>
    <definedName name="XDO_?XDOFIELD83?">#REF!</definedName>
    <definedName name="XDO_?XDOFIELD83?1?">#REF!</definedName>
    <definedName name="XDO_?XDOFIELD84?">#REF!</definedName>
    <definedName name="XDO_?XDOFIELD84?1?">#REF!</definedName>
    <definedName name="XDO_?XDOFIELD84?2?">#REF!</definedName>
    <definedName name="XDO_?XDOFIELD84?3?">#REF!</definedName>
    <definedName name="XDO_?XDOFIELD9?">#REF!</definedName>
    <definedName name="XDO_GROUP_?XDOG1?">#REF!</definedName>
    <definedName name="XDO_GROUP_?XDOG1?1?">#REF!</definedName>
    <definedName name="XDO_GROUP_?XDOG1?2?">#REF!</definedName>
    <definedName name="XDO_GROUP_?XDOG2?">#REF!</definedName>
    <definedName name="XDO_GROUP_?XDOG3?">#REF!</definedName>
    <definedName name="XDO_GROUP_?XDOG3?1?">#REF!</definedName>
    <definedName name="XDO_GROUP_?XDOG3?2?">#REF!</definedName>
    <definedName name="XDO_GROUP_?XDOG4?">#REF!</definedName>
    <definedName name="XDO_GROUP_?XDOG4?1?">#REF!</definedName>
    <definedName name="Year">#REF!</definedName>
    <definedName name="YearArray">#REF!</definedName>
    <definedName name="Yeartitles">#REF!</definedName>
    <definedName name="YesorNo">#REF!</definedName>
    <definedName name="YTDbudget">'[42]2012 Budget'!$BG$6:$BR$62</definedName>
    <definedName name="YTDcurr">#REF!</definedName>
    <definedName name="YTDcurrqtr">#REF!</definedName>
    <definedName name="YTDcurrYr2">#REF!</definedName>
    <definedName name="YTDLEIS">#REF!</definedName>
    <definedName name="YTDPLAN">#REF!</definedName>
    <definedName name="YTDPLANIS">#REF!</definedName>
    <definedName name="YTDprev">'[42]Previous Forecast'!$BG$6:$BR$50</definedName>
    <definedName name="YTDPRO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1" l="1"/>
  <c r="B54" i="11"/>
  <c r="G47" i="11"/>
  <c r="J47" i="11" s="1"/>
  <c r="G45" i="11"/>
  <c r="J45" i="11" s="1"/>
  <c r="I44" i="11"/>
  <c r="J44" i="11" s="1"/>
  <c r="C51" i="47" l="1"/>
  <c r="C50" i="47"/>
  <c r="C49" i="47"/>
  <c r="C48" i="47"/>
  <c r="C117" i="30" l="1"/>
  <c r="C22" i="47" l="1"/>
  <c r="C23" i="11" l="1"/>
  <c r="F83" i="11" l="1"/>
  <c r="E83" i="11"/>
  <c r="D83" i="11"/>
  <c r="F86" i="11"/>
  <c r="C86" i="11" s="1"/>
  <c r="E87" i="11" s="1"/>
  <c r="C84" i="11"/>
  <c r="C77" i="13" l="1"/>
  <c r="G27" i="12"/>
  <c r="G32" i="12"/>
  <c r="G31" i="12"/>
  <c r="G29" i="12"/>
  <c r="G28" i="12"/>
  <c r="G25" i="12"/>
  <c r="G24" i="12"/>
  <c r="G34" i="12"/>
  <c r="G30" i="12"/>
  <c r="G33" i="12" s="1"/>
  <c r="G23" i="12"/>
  <c r="G26" i="12" s="1"/>
  <c r="G35" i="12" l="1"/>
  <c r="G16" i="45" l="1"/>
  <c r="C11" i="45"/>
  <c r="C13" i="45"/>
  <c r="C16" i="45"/>
  <c r="F16" i="45"/>
  <c r="E16" i="45"/>
  <c r="D16" i="45"/>
  <c r="C20" i="11" l="1"/>
  <c r="F73" i="11" l="1"/>
  <c r="E73" i="11"/>
  <c r="D73" i="11"/>
  <c r="C73" i="11"/>
  <c r="H17" i="11" l="1"/>
  <c r="H16" i="11"/>
  <c r="D16" i="11"/>
  <c r="G77" i="13" l="1"/>
  <c r="H77" i="13"/>
  <c r="F77" i="13"/>
  <c r="E77" i="13"/>
  <c r="D77" i="13"/>
  <c r="H87" i="11"/>
  <c r="I85" i="11"/>
  <c r="H83" i="11"/>
  <c r="I87" i="11" l="1"/>
  <c r="F87" i="11"/>
  <c r="G87" i="11"/>
  <c r="D87" i="11"/>
  <c r="I83" i="11"/>
  <c r="D85" i="11"/>
  <c r="E85" i="11"/>
  <c r="F85" i="11"/>
  <c r="G85" i="11"/>
  <c r="H85" i="11"/>
</calcChain>
</file>

<file path=xl/sharedStrings.xml><?xml version="1.0" encoding="utf-8"?>
<sst xmlns="http://schemas.openxmlformats.org/spreadsheetml/2006/main" count="3193" uniqueCount="1491">
  <si>
    <t>Northland Power</t>
  </si>
  <si>
    <t>Description</t>
  </si>
  <si>
    <t>Workbook Directory</t>
  </si>
  <si>
    <t>Legal name</t>
  </si>
  <si>
    <t>Northland Power Inc.</t>
  </si>
  <si>
    <t>Nature of ownership and legal form and location of headquarters</t>
  </si>
  <si>
    <t>Location of operations</t>
  </si>
  <si>
    <t>Entities included in its sustainability reporting</t>
  </si>
  <si>
    <t>Differences between the list of entities included in its financial reporting and the list included in its sustainability reporting</t>
  </si>
  <si>
    <t>Northland's sustainability reporting includes the same entities as for its financial reporting.</t>
  </si>
  <si>
    <t>Approach used for consolidating the information</t>
  </si>
  <si>
    <t>Reporting period, frequency and contact point for questions about the report or reported information</t>
  </si>
  <si>
    <t>Reporting period for financial reporting</t>
  </si>
  <si>
    <t>Publication date of the report or reported information</t>
  </si>
  <si>
    <t>Restatements of information, reasons and effects</t>
  </si>
  <si>
    <t>Link to Statement</t>
  </si>
  <si>
    <t>Sector in which organization is active</t>
  </si>
  <si>
    <t>Describe organization's value chain, including services and markets served, its supply chain, and entities downstream for the organization and its activities</t>
  </si>
  <si>
    <t>Other relevant business relationships</t>
  </si>
  <si>
    <t>Significant changes compared to previous reporting period</t>
  </si>
  <si>
    <t>GRI 2-7</t>
  </si>
  <si>
    <t>Policy commitments</t>
  </si>
  <si>
    <t>Strategy</t>
  </si>
  <si>
    <t>Statement on sustainable development strategy</t>
  </si>
  <si>
    <t>Mechanisms for seeking advice and raising concerns</t>
  </si>
  <si>
    <t>Governance</t>
  </si>
  <si>
    <t>Delegation of responsibility for managing impacts</t>
  </si>
  <si>
    <t>Role of the highest governance body in overseeing the management of impacts</t>
  </si>
  <si>
    <t>Chair of the highest governance body</t>
  </si>
  <si>
    <t>Nomination and selection of the highest governance body</t>
  </si>
  <si>
    <t>Conflicts of interest</t>
  </si>
  <si>
    <t>Collective knowledge of the highest governance body</t>
  </si>
  <si>
    <t>Evaluation of the performance of the highest governance body</t>
  </si>
  <si>
    <t>Role of the highest governance body in sustainability reporting</t>
  </si>
  <si>
    <t>Communication of critical concerns</t>
  </si>
  <si>
    <t>Remuneration policies</t>
  </si>
  <si>
    <t>Process to determine remuneration</t>
  </si>
  <si>
    <t>Annual total compensation ratio</t>
  </si>
  <si>
    <t>Approach to stakeholder engagement</t>
  </si>
  <si>
    <t>GRI 2-30</t>
  </si>
  <si>
    <t>Collective bargaining agreements</t>
  </si>
  <si>
    <t>GRI 201-1</t>
  </si>
  <si>
    <t>GRI 302-1</t>
  </si>
  <si>
    <t>GRI 303-4</t>
  </si>
  <si>
    <t>GRI 304-1</t>
  </si>
  <si>
    <t>GRI 305-1</t>
  </si>
  <si>
    <t>GRI 305-2</t>
  </si>
  <si>
    <t>GRI 305-3</t>
  </si>
  <si>
    <t>GRI 305-4</t>
  </si>
  <si>
    <t>GRI 306-3</t>
  </si>
  <si>
    <t>Compliance with laws and regulations</t>
  </si>
  <si>
    <t>GRI 401-01</t>
  </si>
  <si>
    <t>GRI 404-3</t>
  </si>
  <si>
    <t>GRI 405-1</t>
  </si>
  <si>
    <t>Rights of Indigenous Peoples</t>
  </si>
  <si>
    <t>GRI 411-1</t>
  </si>
  <si>
    <t>GRI 413-1</t>
  </si>
  <si>
    <t>GRI 413-2</t>
  </si>
  <si>
    <t>Global Performance Summary Data</t>
  </si>
  <si>
    <t>Efficient natural gas</t>
  </si>
  <si>
    <t>Offshore wind</t>
  </si>
  <si>
    <t>Onshore renewables</t>
  </si>
  <si>
    <t>IF-EU-000.D</t>
  </si>
  <si>
    <t>Renewable electricity generated</t>
  </si>
  <si>
    <t xml:space="preserve">IF-EU-000.A </t>
  </si>
  <si>
    <t xml:space="preserve">Residential customers </t>
  </si>
  <si>
    <t xml:space="preserve">Commercial customers </t>
  </si>
  <si>
    <t xml:space="preserve">Industrial customers </t>
  </si>
  <si>
    <t>IF-EU-000.B</t>
  </si>
  <si>
    <t>IF-EU-000.C</t>
  </si>
  <si>
    <t>IF-EU-000.E</t>
  </si>
  <si>
    <t>Total wholesale electricity purchased</t>
  </si>
  <si>
    <t>IF-EU-240a.1</t>
  </si>
  <si>
    <t>IF-EU-240a.2</t>
  </si>
  <si>
    <t>IF-EU-240a.3</t>
  </si>
  <si>
    <t>Number of residential customer electric disconnections for non-payment</t>
  </si>
  <si>
    <t>Residential customers reconnected within 30 days of disconnection</t>
  </si>
  <si>
    <t>IF-EU-550a.1</t>
  </si>
  <si>
    <t>Number of incidents of non-compliance with physical standards or regulations</t>
  </si>
  <si>
    <t>Number of incidents of non-compliance with cybersecurity standards or regulations</t>
  </si>
  <si>
    <t>IF-EU-550a.2</t>
  </si>
  <si>
    <t>Environmental Stewardship</t>
  </si>
  <si>
    <t>N/A</t>
  </si>
  <si>
    <t>Water Management</t>
  </si>
  <si>
    <t>Employees</t>
  </si>
  <si>
    <t>Diversity and Inclusion</t>
  </si>
  <si>
    <t>Solar</t>
  </si>
  <si>
    <t>Utility</t>
  </si>
  <si>
    <t>Workers who are not employees whose work is controlled by the organization</t>
  </si>
  <si>
    <t>We do not currently disclose detailed information about workers who are not employees.</t>
  </si>
  <si>
    <t>Governance structure, including committees of the highest governance body; composition of the highest governance body and its committees</t>
  </si>
  <si>
    <t>Embedding policy commitments</t>
  </si>
  <si>
    <t>Processes to remediate negative impacts</t>
  </si>
  <si>
    <t>There were no significant instances of non-compliance with laws and regulations and no fines were paid during the reporting period.</t>
  </si>
  <si>
    <t>Membership associations</t>
  </si>
  <si>
    <t>a. Describe the boards' oversight of climate-related risks and opportunities</t>
  </si>
  <si>
    <t>b. Describe management’s role in assessing and managing climate related risks and opportunities</t>
  </si>
  <si>
    <t>a. Describe the climate-related risks and opportunities the organization has identified over the short, medium, and long term.</t>
  </si>
  <si>
    <t>b. Describe the impact of climate related risks and opportunities on the organization’s business, strategy and financial planning</t>
  </si>
  <si>
    <t>c. Describe the resilience of the organization’s strategy, taking into consideration different climate-related scenarios.</t>
  </si>
  <si>
    <t>Risk Management</t>
  </si>
  <si>
    <t>a. Describe the organization's processes for identifying and assessing climates-related risks.</t>
  </si>
  <si>
    <t>b. Describe the organization’s processes for managing climate-related risks.</t>
  </si>
  <si>
    <t>c. Describe how processes for identifying, assessing, and managing climate-related risks are integrated into the organizations overall risk management</t>
  </si>
  <si>
    <t>Metrics &amp; Targets</t>
  </si>
  <si>
    <t>a. Disclose the metrics used by the organization to assess climate-related risks and opportunities in line with its strategy and risk management process.</t>
  </si>
  <si>
    <t>b. Disclose Scope 1, Scope 2 and Scope 3 GHG emissions and the related risks.</t>
  </si>
  <si>
    <t>Onshore BU</t>
  </si>
  <si>
    <t>Offshore BU</t>
  </si>
  <si>
    <t>Thermal BU</t>
  </si>
  <si>
    <t>GRI 401-1</t>
  </si>
  <si>
    <t>GRI 401-2</t>
  </si>
  <si>
    <t>Yes</t>
  </si>
  <si>
    <t>Canada</t>
  </si>
  <si>
    <t>Colombia</t>
  </si>
  <si>
    <t>Germany</t>
  </si>
  <si>
    <t>The Netherlands</t>
  </si>
  <si>
    <t>Mexico</t>
  </si>
  <si>
    <t>Taiwan</t>
  </si>
  <si>
    <t>Spain</t>
  </si>
  <si>
    <t>No</t>
  </si>
  <si>
    <t>Was there active community engagement during the reporting year?</t>
  </si>
  <si>
    <t>Are there local community consultation committees?</t>
  </si>
  <si>
    <t>Is there a formal local community grievance process?</t>
  </si>
  <si>
    <t>Have any sites been subject to a social impact assessment?</t>
  </si>
  <si>
    <t>Are stakeholder engagement plans based on stakeholder mapping?</t>
  </si>
  <si>
    <t xml:space="preserve">Are there actual or potential negative social impacts on local communities? </t>
  </si>
  <si>
    <t xml:space="preserve">Are there actual or potential negative economic impacts on local communities? </t>
  </si>
  <si>
    <t xml:space="preserve">Are there actual or potential negative impacts on the local communities' environmental well-being? </t>
  </si>
  <si>
    <t>Northland</t>
  </si>
  <si>
    <t>Unit</t>
  </si>
  <si>
    <t>$000 CAD</t>
  </si>
  <si>
    <t>GWh</t>
  </si>
  <si>
    <t>Percentage</t>
  </si>
  <si>
    <t>GRI 102-7</t>
  </si>
  <si>
    <t>MW</t>
  </si>
  <si>
    <t xml:space="preserve">Onshore wind </t>
  </si>
  <si>
    <t xml:space="preserve">Solar </t>
  </si>
  <si>
    <t xml:space="preserve">Offshore wind </t>
  </si>
  <si>
    <t>MWh</t>
  </si>
  <si>
    <t>IF-EU-000.A</t>
  </si>
  <si>
    <t>Number</t>
  </si>
  <si>
    <t>Jurisdiction</t>
  </si>
  <si>
    <t>IF-EU-110a.1, GRI 305-1</t>
  </si>
  <si>
    <t>tCO2e</t>
  </si>
  <si>
    <t>IF-EU-110a.1</t>
  </si>
  <si>
    <t>Emissions-limiting regulations</t>
  </si>
  <si>
    <t>Emissions-reporting regulations</t>
  </si>
  <si>
    <t>tCO2e/MWh</t>
  </si>
  <si>
    <t>tCO2e/$MCAD</t>
  </si>
  <si>
    <t>GJ</t>
  </si>
  <si>
    <t>Tonnes</t>
  </si>
  <si>
    <t>IF-EU120a.1, GRI 305-7</t>
  </si>
  <si>
    <t>Volatile Organic Compound (VOC) emissions</t>
  </si>
  <si>
    <t>Lead (Pb) emissions</t>
  </si>
  <si>
    <t>Mercury (Hg) emissions</t>
  </si>
  <si>
    <t>GRI  306-3</t>
  </si>
  <si>
    <t>GRI 307-1</t>
  </si>
  <si>
    <t xml:space="preserve"> by source: surface water</t>
  </si>
  <si>
    <t>by source: third-party water</t>
  </si>
  <si>
    <t xml:space="preserve"> by destination: surface water</t>
  </si>
  <si>
    <t>by destination: third-party water</t>
  </si>
  <si>
    <t>GRI 401-3</t>
  </si>
  <si>
    <t>GRI 404-1,2</t>
  </si>
  <si>
    <t>Total hours of training</t>
  </si>
  <si>
    <t>Hours</t>
  </si>
  <si>
    <t>GRI 404-1-3</t>
  </si>
  <si>
    <t>GRI 405-1.b</t>
  </si>
  <si>
    <t>GRI 405-1.a.</t>
  </si>
  <si>
    <t>GRI 403-9</t>
  </si>
  <si>
    <t xml:space="preserve">Own employees </t>
  </si>
  <si>
    <t>Contractors’ employees</t>
  </si>
  <si>
    <t>Rate</t>
  </si>
  <si>
    <t>Number of fatalities resulting from a work-related injury</t>
  </si>
  <si>
    <t>Europe</t>
  </si>
  <si>
    <t>Asia</t>
  </si>
  <si>
    <t>$CAD</t>
  </si>
  <si>
    <t>SAIFI</t>
  </si>
  <si>
    <t>CAIDI</t>
  </si>
  <si>
    <t>International</t>
  </si>
  <si>
    <t>Scenario considerations</t>
  </si>
  <si>
    <t>Opportunities and risk</t>
  </si>
  <si>
    <t>Impact area</t>
  </si>
  <si>
    <t>Changes in pricing</t>
  </si>
  <si>
    <t>Revenue</t>
  </si>
  <si>
    <t>Wholesale electricity price ($/MWh)</t>
  </si>
  <si>
    <t>Changes in demand</t>
  </si>
  <si>
    <t>Secondary energy provided by natural gas (MWh</t>
  </si>
  <si>
    <t>Carbon pricing</t>
  </si>
  <si>
    <t>Costs</t>
  </si>
  <si>
    <t>Carbon price ($/tCO2e)</t>
  </si>
  <si>
    <t>End-user electricity price ($/MWh)</t>
  </si>
  <si>
    <t>Economic electrification</t>
  </si>
  <si>
    <t>Share of final energy delivered by electricity (%)</t>
  </si>
  <si>
    <t>Temperature rise</t>
  </si>
  <si>
    <t># of days above 25°C</t>
  </si>
  <si>
    <t>Very hot days</t>
  </si>
  <si>
    <t xml:space="preserve"> Revenue</t>
  </si>
  <si>
    <t># of days above 30°C</t>
  </si>
  <si>
    <t>Flooding</t>
  </si>
  <si>
    <t>Cloud cover</t>
  </si>
  <si>
    <t># of days with high precipitation</t>
  </si>
  <si>
    <t>Heavy winds</t>
  </si>
  <si>
    <t>Ice days</t>
  </si>
  <si>
    <t># of days below 0°C</t>
  </si>
  <si>
    <t xml:space="preserve">Methodology &amp; Definitions </t>
  </si>
  <si>
    <t>1. There is limited to no further action from governments, business, and society to reduce carbon emissions leading to severe climate change</t>
  </si>
  <si>
    <t>6. Modeled physical climate impacts build on data from the qualitative assessment</t>
  </si>
  <si>
    <t>Related Disclosures</t>
  </si>
  <si>
    <t>Offshore Wind</t>
  </si>
  <si>
    <t>Statement of use</t>
  </si>
  <si>
    <t>GRI 1: Foundation 2021</t>
  </si>
  <si>
    <t>Disclosure</t>
  </si>
  <si>
    <t>GRI 3: Material Topics 2021</t>
  </si>
  <si>
    <t>3-3 Management of material topics</t>
  </si>
  <si>
    <t>Emissions-limiting regulations (%)</t>
  </si>
  <si>
    <t>Emissions-reporting regulations (%)</t>
  </si>
  <si>
    <t>Resulting from power generation (t CO2e)</t>
  </si>
  <si>
    <t xml:space="preserve">Category 8 - Upstream leased assets </t>
  </si>
  <si>
    <t xml:space="preserve">Category 9 - Downstream transportation &amp; distribution </t>
  </si>
  <si>
    <t>Category 10 - Processing of sold products</t>
  </si>
  <si>
    <t>Category 11 - Use of sold products</t>
  </si>
  <si>
    <t>Category 12 - End-of-life treatment of sold products</t>
  </si>
  <si>
    <t>Category 13 - Downstream leased assets</t>
  </si>
  <si>
    <t>Category 14 - Franchises</t>
  </si>
  <si>
    <t>Energy Intensity (GJ/MWh)</t>
  </si>
  <si>
    <t>Power Generation</t>
  </si>
  <si>
    <t>GRI 305-7</t>
  </si>
  <si>
    <t>Energy and Emissions</t>
  </si>
  <si>
    <t xml:space="preserve">IF-EU-110a.1 </t>
  </si>
  <si>
    <t xml:space="preserve">IF-EU-110a.3 </t>
  </si>
  <si>
    <t xml:space="preserve">IF-EU-120a.1 </t>
  </si>
  <si>
    <t xml:space="preserve">IF-EU-140a.1 </t>
  </si>
  <si>
    <t xml:space="preserve">IF-EU-140a.2 </t>
  </si>
  <si>
    <t>Number of incidents of non-compliance associated with water quantity and/or quality permits, standards,
and regulations</t>
  </si>
  <si>
    <t xml:space="preserve">IF-EU-140a.3 </t>
  </si>
  <si>
    <t>Description of water management risks and discussion of strategies and practices to mitigate those risks</t>
  </si>
  <si>
    <t xml:space="preserve">IF-EU-240a.1 </t>
  </si>
  <si>
    <t>Average retail electric rate for (1) residential, (2) commercial, and (3) industrial customers</t>
  </si>
  <si>
    <t xml:space="preserve">IF-EU-240a.2 </t>
  </si>
  <si>
    <t>Typical monthly electric bill for residential customers for (1) 500 kWh and (2) 1,000 kWh of electricity delivered per month</t>
  </si>
  <si>
    <t xml:space="preserve">IF-EU-240a.3 </t>
  </si>
  <si>
    <t>Number of residential customer electric disconnections for non-payment, percentage reconnected within 30 days</t>
  </si>
  <si>
    <t xml:space="preserve">IF-EU-240a.4 </t>
  </si>
  <si>
    <t>Discussion of impact of external factors on customer affordability of electricity, including the economic conditions of the service territory</t>
  </si>
  <si>
    <t xml:space="preserve">IF-EU-320a.1 </t>
  </si>
  <si>
    <t xml:space="preserve">(1) Total recordable incident rate (TRIR), (2) fatality rate </t>
  </si>
  <si>
    <t xml:space="preserve">IF-EU-550a.1 </t>
  </si>
  <si>
    <t>Number of incidents of non-compliance with physical and/or cybersecurity standards or regulations</t>
  </si>
  <si>
    <t xml:space="preserve">IF-EU-550a.2 </t>
  </si>
  <si>
    <t>Number of: (1) residential, (2) commercial, and (3) industrial customers served</t>
  </si>
  <si>
    <t xml:space="preserve">IF-EU-000.B </t>
  </si>
  <si>
    <t>Total electricity delivered to: (1) residential, (2) commercial, (3) industrial, (4) all other retail customers, and (5) wholesale customers</t>
  </si>
  <si>
    <t xml:space="preserve">IF-EU-000.C </t>
  </si>
  <si>
    <t>Length of transmission and distribution lines</t>
  </si>
  <si>
    <t xml:space="preserve">IF-EU-000.D </t>
  </si>
  <si>
    <t>Total electricity generated, percentage by major energy source, percentage in regulated markets</t>
  </si>
  <si>
    <t xml:space="preserve">IF-EU-000.E </t>
  </si>
  <si>
    <t xml:space="preserve">RR-WT-320a.1 </t>
  </si>
  <si>
    <t xml:space="preserve">(1) System Average Interruption Duration Index (SAIDI), (2) System Average Interruption Frequency Index (SAIFI), and (3) Customer Average Interruption Duration Index (CAIDI), inclusive of major event days </t>
  </si>
  <si>
    <t>(1) Gross global Scope 1 emissions, percentage covered under (2) emissions-limiting regulations, and (3)
emissions-reporting regulations</t>
  </si>
  <si>
    <t>Gross and net capacity under development and construction, in operation</t>
  </si>
  <si>
    <t>GRI &amp; SASB Content Index</t>
  </si>
  <si>
    <t>Topic</t>
  </si>
  <si>
    <t xml:space="preserve">GRI 2-8 </t>
  </si>
  <si>
    <t xml:space="preserve">GRI 2-9 </t>
  </si>
  <si>
    <t xml:space="preserve">GRI 2-10 </t>
  </si>
  <si>
    <t xml:space="preserve">GRI 2-11 </t>
  </si>
  <si>
    <t xml:space="preserve">GRI 2-12 </t>
  </si>
  <si>
    <t xml:space="preserve">GRI 2-13 </t>
  </si>
  <si>
    <t xml:space="preserve">GRI 2-14 </t>
  </si>
  <si>
    <t xml:space="preserve">GRI 2-15 </t>
  </si>
  <si>
    <t xml:space="preserve">GRI 2-16 </t>
  </si>
  <si>
    <t xml:space="preserve">GRI 2-17 </t>
  </si>
  <si>
    <t xml:space="preserve">GRI 2-18 </t>
  </si>
  <si>
    <t xml:space="preserve">GRI 2-19 </t>
  </si>
  <si>
    <t xml:space="preserve">GRI 2-20 </t>
  </si>
  <si>
    <t xml:space="preserve">GRI 2-21 </t>
  </si>
  <si>
    <t xml:space="preserve">GRI 2-22 </t>
  </si>
  <si>
    <t xml:space="preserve">GRI 2-23 </t>
  </si>
  <si>
    <t xml:space="preserve">GRI 2-24 </t>
  </si>
  <si>
    <t xml:space="preserve">GRI 2-25 </t>
  </si>
  <si>
    <t xml:space="preserve">GRI 2-26 </t>
  </si>
  <si>
    <t xml:space="preserve">GRI 2-27 </t>
  </si>
  <si>
    <t xml:space="preserve">GRI 2-28 </t>
  </si>
  <si>
    <t xml:space="preserve">GRI 2-29 </t>
  </si>
  <si>
    <t xml:space="preserve">GRI 2-3 </t>
  </si>
  <si>
    <t>GRI 2-2</t>
  </si>
  <si>
    <t xml:space="preserve">GRI 2-4 </t>
  </si>
  <si>
    <t xml:space="preserve">GRI 2-5 </t>
  </si>
  <si>
    <t xml:space="preserve">GRI 2-6 </t>
  </si>
  <si>
    <t>GRI 2-1</t>
  </si>
  <si>
    <t>Management of material topics</t>
  </si>
  <si>
    <t>List of material topics</t>
  </si>
  <si>
    <t>Material Topics 2023</t>
  </si>
  <si>
    <t>GRI 3-1</t>
  </si>
  <si>
    <t>Process to determine material topics</t>
  </si>
  <si>
    <t xml:space="preserve">GRI 2-30 </t>
  </si>
  <si>
    <t xml:space="preserve">GRI 3-2 </t>
  </si>
  <si>
    <t xml:space="preserve">GRI 3-3 </t>
  </si>
  <si>
    <t>Direct (Scope 1) GHG emissions</t>
  </si>
  <si>
    <t>Energy indirect (Scope 2) GHG emissions</t>
  </si>
  <si>
    <t>Other indirect (Scope 3) GHG emissions</t>
  </si>
  <si>
    <t>GHG emissions intensity</t>
  </si>
  <si>
    <t>Reduction of GHG emissions</t>
  </si>
  <si>
    <t>Nitrogen oxides (NOx), sulfur oxides (SOx), and other significant air emissions</t>
  </si>
  <si>
    <t>GRI 3-3</t>
  </si>
  <si>
    <t>Financial implications and other risks and opportunities due to climate change</t>
  </si>
  <si>
    <t>Infrastructure investments and services supported</t>
  </si>
  <si>
    <t xml:space="preserve">GRI 203-1 </t>
  </si>
  <si>
    <t xml:space="preserve">GRI 201-2 </t>
  </si>
  <si>
    <t>GRI 205-2</t>
  </si>
  <si>
    <t>Standard or Regulatory Reference</t>
  </si>
  <si>
    <t>Top Priority: Climate change management and Emissions Reductions</t>
  </si>
  <si>
    <t>Top Priority: Green and Reliable Energy (Energy Security)</t>
  </si>
  <si>
    <t>Top Priority: Business Ethics and Transparency</t>
  </si>
  <si>
    <t>Top Priority: Human and Labour Rights</t>
  </si>
  <si>
    <t>Top Priority: Sustainable Supply Chain and Responsible Contracting</t>
  </si>
  <si>
    <t>Top Priority: Health, Safety and Wellbeing</t>
  </si>
  <si>
    <t>Regulated Utility</t>
  </si>
  <si>
    <t>Business Overview and Performance</t>
  </si>
  <si>
    <t>Onshore Renewables</t>
  </si>
  <si>
    <t>Biogenic emissions</t>
  </si>
  <si>
    <t xml:space="preserve">Tonnes  </t>
  </si>
  <si>
    <t>Nitrogen Oxides (NOx) emissions</t>
  </si>
  <si>
    <t xml:space="preserve">Sulfur Oxides (SOx) emissions </t>
  </si>
  <si>
    <t>Particulate Matters (PM10) emissions</t>
  </si>
  <si>
    <t>GJ/MWh</t>
  </si>
  <si>
    <t>Emissions in or near areas of dense population</t>
  </si>
  <si>
    <t xml:space="preserve">Emissions in or near areas of dense population </t>
  </si>
  <si>
    <t>Mega-litres</t>
  </si>
  <si>
    <t>Non-hazardous waste generated</t>
  </si>
  <si>
    <t>Sites used for operational activities managed in, or adjacent to, protected areas or areas of high biodiversity value outside protected areas</t>
  </si>
  <si>
    <t>Hectares</t>
  </si>
  <si>
    <t>Full-time employees by region</t>
  </si>
  <si>
    <t>Female turnover rate</t>
  </si>
  <si>
    <t>Investment in training and education</t>
  </si>
  <si>
    <t>Talent Engagement, Development, Diversity and Inclusion</t>
  </si>
  <si>
    <t>Authenticity (I feel comfortable being myself at work.)</t>
  </si>
  <si>
    <t>Belonging (I feel a sense of belonging at Northland.)</t>
  </si>
  <si>
    <t>Culture (Northland has a great culture.)</t>
  </si>
  <si>
    <t>Inclusion (Leaders at Northland value different perspectives.)</t>
  </si>
  <si>
    <t>Female</t>
  </si>
  <si>
    <t>Occupational Health and Safety Performance</t>
  </si>
  <si>
    <t>Socioeconomic Impact and Community Investment</t>
  </si>
  <si>
    <t>Community investments</t>
  </si>
  <si>
    <t>Kilometres</t>
  </si>
  <si>
    <t>Wholesale customers</t>
  </si>
  <si>
    <t xml:space="preserve">North America </t>
  </si>
  <si>
    <t>South America</t>
  </si>
  <si>
    <t>Revenue, operational expenditures</t>
  </si>
  <si>
    <t>Water depth at 1-in-50,100,1000-year flood events</t>
  </si>
  <si>
    <t xml:space="preserve">operational expenditures </t>
  </si>
  <si>
    <t>Wind speeds at 1-in-50,100,1000-year storm events</t>
  </si>
  <si>
    <t>3. Both scenarios consider the impacts of external forces on Northland’s business model and asset performance and integrity, and Northland's existing assets and confirmed development pipeline</t>
  </si>
  <si>
    <t>5. Model and calculation sources include: Network for Greening the Financial System (NGFS), Canada’s Energy Regulator, historical demand from Northland reporting, IESO, SaskPower, Northland project sheets, Northland Annual Reports, Regie de l'energie, discussions with Northland, demand analysis, ECCC, OECD, The Guardian, Science Direct</t>
  </si>
  <si>
    <t>Directory</t>
  </si>
  <si>
    <t>TCFD Content Index</t>
  </si>
  <si>
    <t>Global Performance Summary</t>
  </si>
  <si>
    <t>Waste Management</t>
  </si>
  <si>
    <t>Occupational Health and Safety</t>
  </si>
  <si>
    <t>Workforce and Talent Engagement</t>
  </si>
  <si>
    <t>2023 Sustainability Report</t>
  </si>
  <si>
    <t>2023 Annual Information Form</t>
  </si>
  <si>
    <t>2023 Annual Report</t>
  </si>
  <si>
    <t>2024 Investor Day Presentation</t>
  </si>
  <si>
    <t>About this ESG Performance Workbook</t>
  </si>
  <si>
    <t>GRI 401-2; GRI 404-1-3</t>
  </si>
  <si>
    <t>Response Rate</t>
  </si>
  <si>
    <t>%</t>
  </si>
  <si>
    <t>Overall Engagement (How happy am I working at Northland?)</t>
  </si>
  <si>
    <t>Average score</t>
  </si>
  <si>
    <t>Purpose (The work that I do an Northland is meaningful to me.)</t>
  </si>
  <si>
    <t>Management (I would recommend my manager to others.)</t>
  </si>
  <si>
    <t>Economic Value Generated and Distributed</t>
  </si>
  <si>
    <t>Total Northland</t>
  </si>
  <si>
    <t>Storage</t>
  </si>
  <si>
    <t>Onshore Wind</t>
  </si>
  <si>
    <t>Business Overview &amp; Performance</t>
  </si>
  <si>
    <t>Type of Financing</t>
  </si>
  <si>
    <t>Use of Proceeds</t>
  </si>
  <si>
    <t>Impact Metrics</t>
  </si>
  <si>
    <t>United States</t>
  </si>
  <si>
    <t>Oneida</t>
  </si>
  <si>
    <t xml:space="preserve">250 MW/1000 MWh </t>
  </si>
  <si>
    <t>Poland</t>
  </si>
  <si>
    <t>1140 MW gross offshore wind capacity</t>
  </si>
  <si>
    <t>1022 MW gross offshore wind capacity</t>
  </si>
  <si>
    <t>Offices</t>
  </si>
  <si>
    <r>
      <t>tCO</t>
    </r>
    <r>
      <rPr>
        <i/>
        <vertAlign val="subscript"/>
        <sz val="10"/>
        <color rgb="FF000000"/>
        <rFont val="Calibri"/>
        <family val="2"/>
        <scheme val="minor"/>
      </rPr>
      <t>2</t>
    </r>
    <r>
      <rPr>
        <i/>
        <sz val="10"/>
        <color rgb="FF000000"/>
        <rFont val="Calibri"/>
        <family val="2"/>
        <scheme val="minor"/>
      </rPr>
      <t>e</t>
    </r>
  </si>
  <si>
    <t>kWh</t>
  </si>
  <si>
    <t>Diesel</t>
  </si>
  <si>
    <t>Gasoline</t>
  </si>
  <si>
    <t>A-1 Jet Fuel</t>
  </si>
  <si>
    <t xml:space="preserve">Aviation Gasoline </t>
  </si>
  <si>
    <t xml:space="preserve">Propane </t>
  </si>
  <si>
    <t xml:space="preserve">Natural Gas </t>
  </si>
  <si>
    <t>Total Electricity Consumption</t>
  </si>
  <si>
    <t xml:space="preserve">Renewable Electricity Generated On-site </t>
  </si>
  <si>
    <t>Non-Renewable Electricity Purchased from Grid</t>
  </si>
  <si>
    <t>Non-Renewable Electricity Generated On-site</t>
  </si>
  <si>
    <t>Total Energy Consumption</t>
  </si>
  <si>
    <t>MWH</t>
  </si>
  <si>
    <t xml:space="preserve">GHG emissions (Scope 1 &amp; 2) intensity by revenue </t>
  </si>
  <si>
    <t xml:space="preserve">GHG emissions (Scope 1 &amp; 2 emissions) intensity by generation </t>
  </si>
  <si>
    <t xml:space="preserve">GHG emissions (Scope 1, 2 &amp;3) intensity by generation </t>
  </si>
  <si>
    <t>t CO2e/MWh</t>
  </si>
  <si>
    <t>t CO2e/$MCAD</t>
  </si>
  <si>
    <t>GRI 305-1. 305-2, 305-4, 305-5, 305-6; SASB ; CDP C.7.1a</t>
  </si>
  <si>
    <t>Purchased Heat</t>
  </si>
  <si>
    <t>GRI 304-1; S&amp;P CSA</t>
  </si>
  <si>
    <t>Solar PV</t>
  </si>
  <si>
    <t>Concentrated Solar</t>
  </si>
  <si>
    <t>Geographic Location</t>
  </si>
  <si>
    <t>Operational Sites Owned, Leased, Managed in, or Adjacent to, Protected Areas and Areas of High Biodiversity Value Outside Protected Areas</t>
  </si>
  <si>
    <t>Ecological Impacts of Project Development and Operation</t>
  </si>
  <si>
    <t>Number and aggregate duration (in days)</t>
  </si>
  <si>
    <t>Number of days</t>
  </si>
  <si>
    <t>Significant Spills</t>
  </si>
  <si>
    <r>
      <t xml:space="preserve">Total number and total volume of recorded significant spills </t>
    </r>
    <r>
      <rPr>
        <vertAlign val="superscript"/>
        <sz val="11"/>
        <color rgb="FF000000"/>
        <rFont val="Calibri"/>
        <family val="2"/>
        <scheme val="minor"/>
      </rPr>
      <t>1</t>
    </r>
  </si>
  <si>
    <t>i. Location of spill</t>
  </si>
  <si>
    <t>ii. Volume</t>
  </si>
  <si>
    <t>iii. Material, categorized by oil spills, fuel spills, spills of wastes, spills of chemicals, and other.</t>
  </si>
  <si>
    <t>Impacts of significant spills</t>
  </si>
  <si>
    <t>Location</t>
  </si>
  <si>
    <t>Non-compliance with Environmental Laws and Regulations</t>
  </si>
  <si>
    <t>Was any site charged with non-compliance with environmental laws or regulations?</t>
  </si>
  <si>
    <t>Amount of fines for non-compliance with environmental laws and regulations</t>
  </si>
  <si>
    <t>Currency of fines for non-compliance with environmental laws and regulations</t>
  </si>
  <si>
    <t>Were there actions against any site for non-compliance with environmental laws and regulations?</t>
  </si>
  <si>
    <t>Currency</t>
  </si>
  <si>
    <t>Source</t>
  </si>
  <si>
    <t xml:space="preserve">Third-party water </t>
  </si>
  <si>
    <t>ML</t>
  </si>
  <si>
    <t xml:space="preserve">Surface Water </t>
  </si>
  <si>
    <t>Third-party Water</t>
  </si>
  <si>
    <t>Action</t>
  </si>
  <si>
    <t>Area of high or extremely high baseline water stress?</t>
  </si>
  <si>
    <t>Withdrawn</t>
  </si>
  <si>
    <t>Returned</t>
  </si>
  <si>
    <t>Consumed</t>
  </si>
  <si>
    <t>Reused</t>
  </si>
  <si>
    <t>Total Freshwater Consumed</t>
  </si>
  <si>
    <t>Total Third-party Water Consumed</t>
  </si>
  <si>
    <t>GRI and SASB Content Index</t>
  </si>
  <si>
    <t>Total</t>
  </si>
  <si>
    <t>Residencial</t>
  </si>
  <si>
    <t>Comercial</t>
  </si>
  <si>
    <t>Industrial</t>
  </si>
  <si>
    <t>Sector público (gobierno)/Oficiales</t>
  </si>
  <si>
    <t>Alumbrado público y los no regulados</t>
  </si>
  <si>
    <t xml:space="preserve">Alumbrado público </t>
  </si>
  <si>
    <t>No regulado</t>
  </si>
  <si>
    <t>Mercado mayorista</t>
  </si>
  <si>
    <t>Km</t>
  </si>
  <si>
    <t>Local and Indigenous Communities</t>
  </si>
  <si>
    <t>Go back to Directory</t>
  </si>
  <si>
    <t>GRI 403-09
SASB IF-EU-320a.1-3</t>
  </si>
  <si>
    <t>Contractors</t>
  </si>
  <si>
    <t>Community Health &amp; Safety</t>
  </si>
  <si>
    <t xml:space="preserve">GRI 2-7
</t>
  </si>
  <si>
    <t xml:space="preserve">        Male</t>
  </si>
  <si>
    <t xml:space="preserve">        Female</t>
  </si>
  <si>
    <t>Japan</t>
  </si>
  <si>
    <t>South Korea</t>
  </si>
  <si>
    <t>United Kingdom</t>
  </si>
  <si>
    <t>Male</t>
  </si>
  <si>
    <t>Total Employees</t>
  </si>
  <si>
    <t>4. employee with a contract for a limited period (i.e., fixed term contract) that ends when the specific
time period expires, or when the specific task or event that has an attached time estimate is
completed (e.g., the end of a project or return of replaced employees).</t>
  </si>
  <si>
    <t>New Permanent Employee Hires by Age Group, Gender, and Region</t>
  </si>
  <si>
    <t>Total Female New Hires</t>
  </si>
  <si>
    <t xml:space="preserve">    Female under 30 years</t>
  </si>
  <si>
    <t xml:space="preserve">    Female 30-50 years</t>
  </si>
  <si>
    <t xml:space="preserve">    Female over 50 years</t>
  </si>
  <si>
    <t>Total Male New Hires</t>
  </si>
  <si>
    <t xml:space="preserve">    Male under 30 years</t>
  </si>
  <si>
    <t xml:space="preserve">    Male 30-50 years</t>
  </si>
  <si>
    <t xml:space="preserve">    Male over 50 years</t>
  </si>
  <si>
    <t>% Female New Hires</t>
  </si>
  <si>
    <t>Total New Hires</t>
  </si>
  <si>
    <t># Headcount</t>
  </si>
  <si>
    <t>Permanent Employee Turnover¹ by Age Group, Gender, and Region</t>
  </si>
  <si>
    <t>Total Female Turnover</t>
  </si>
  <si>
    <t>Total Male Turnover</t>
  </si>
  <si>
    <t>Permanent Employee Turnover rate¹ by Gender, and Region</t>
  </si>
  <si>
    <t>Total Female Turnover Rate</t>
  </si>
  <si>
    <t>Total Male Turnover Rate</t>
  </si>
  <si>
    <r>
      <t>Colombia</t>
    </r>
    <r>
      <rPr>
        <b/>
        <vertAlign val="superscript"/>
        <sz val="11"/>
        <color rgb="FF000000"/>
        <rFont val="Calibri"/>
        <family val="2"/>
        <scheme val="minor"/>
      </rPr>
      <t>2</t>
    </r>
  </si>
  <si>
    <t>S&amp;P CSA</t>
  </si>
  <si>
    <r>
      <t>Total Turnover</t>
    </r>
    <r>
      <rPr>
        <b/>
        <vertAlign val="superscript"/>
        <sz val="11"/>
        <color theme="1"/>
        <rFont val="Calibri"/>
        <family val="2"/>
        <scheme val="minor"/>
      </rPr>
      <t>2</t>
    </r>
  </si>
  <si>
    <t>Total Female Voluntary Turnover Rate</t>
  </si>
  <si>
    <t>Total Male Voluntary Turnover Rate</t>
  </si>
  <si>
    <t>Collective Bargaining Agreements</t>
  </si>
  <si>
    <t>% of total employees covered by collective bargaining agreements</t>
  </si>
  <si>
    <t>Executive Officer</t>
  </si>
  <si>
    <t>Executive</t>
  </si>
  <si>
    <t>Director</t>
  </si>
  <si>
    <t>Manager</t>
  </si>
  <si>
    <t>Individual Contributor</t>
  </si>
  <si>
    <r>
      <t>Average Employee Tenure by Employee Category</t>
    </r>
    <r>
      <rPr>
        <b/>
        <vertAlign val="superscript"/>
        <sz val="10"/>
        <color rgb="FF0075C9"/>
        <rFont val="Segoe UI"/>
        <family val="2"/>
      </rPr>
      <t>1</t>
    </r>
  </si>
  <si>
    <t>Life insurance</t>
  </si>
  <si>
    <t xml:space="preserve">Description: Yes/No </t>
  </si>
  <si>
    <t>Health care</t>
  </si>
  <si>
    <t xml:space="preserve">Disability/invalidity coverage </t>
  </si>
  <si>
    <t>Retirement provision</t>
  </si>
  <si>
    <t>Stock ownership</t>
  </si>
  <si>
    <r>
      <t>Benefits Provided to Full-Time Employees</t>
    </r>
    <r>
      <rPr>
        <b/>
        <vertAlign val="superscript"/>
        <sz val="10"/>
        <color rgb="FF0075C9"/>
        <rFont val="Segoe UI"/>
        <family val="2"/>
      </rPr>
      <t>1</t>
    </r>
  </si>
  <si>
    <t>GRI 401-2-3</t>
  </si>
  <si>
    <t>Diversity of Employees and Governance Bodies by Age and Gender</t>
  </si>
  <si>
    <t>Male Executive Officers &lt; 30 years</t>
  </si>
  <si>
    <t>Male Executive Officers 30-50 years</t>
  </si>
  <si>
    <t>Male Executive Officers &gt; 50 years</t>
  </si>
  <si>
    <t>Male Executives &lt; 30 years</t>
  </si>
  <si>
    <t>Male Executives 30-50 years</t>
  </si>
  <si>
    <t>Male Executives &gt; 50 years</t>
  </si>
  <si>
    <t>Male Board of Directors &lt; 30 years</t>
  </si>
  <si>
    <t>Male Board of Directors 30-50 years</t>
  </si>
  <si>
    <t>Male Board of Directors&gt; 50 years</t>
  </si>
  <si>
    <t>Male Directors &lt; 30 years</t>
  </si>
  <si>
    <t>Male Directors 30-50 years</t>
  </si>
  <si>
    <t>Male Directors &gt; 50 years</t>
  </si>
  <si>
    <t>Male Managers &lt; 30 years</t>
  </si>
  <si>
    <t>Male Managers 30-50 years</t>
  </si>
  <si>
    <t>Male Managers &gt; 50 years</t>
  </si>
  <si>
    <t>Male Individual Contributors &lt; 30 years</t>
  </si>
  <si>
    <t>Male Individual Contributors 30-50 years</t>
  </si>
  <si>
    <t>Male Individual Contributors &gt; 50 years</t>
  </si>
  <si>
    <t xml:space="preserve">Female all Management Positions </t>
  </si>
  <si>
    <t>Male all Management Positions</t>
  </si>
  <si>
    <t>1. Board of Directors - An executive committee that jointly supervises the activities of an organization</t>
  </si>
  <si>
    <t>2. Executive Officer: A person who is principally responsible for leading all or part of an organization, although the exact nature of the role varies depending on the organization</t>
  </si>
  <si>
    <t xml:space="preserve">3. Executive: A person with senior managerial responsibility in a business organization
</t>
  </si>
  <si>
    <t>6. Individual Contributor:  An employee responsible for performing specific tasks or functions within an organization without the authority to manage other employees</t>
  </si>
  <si>
    <r>
      <t>Total number of identified incidents</t>
    </r>
    <r>
      <rPr>
        <vertAlign val="superscript"/>
        <sz val="11"/>
        <color theme="1"/>
        <rFont val="Calibri"/>
        <family val="2"/>
        <scheme val="minor"/>
      </rPr>
      <t>1</t>
    </r>
    <r>
      <rPr>
        <sz val="11"/>
        <color theme="1"/>
        <rFont val="Calibri"/>
        <family val="2"/>
        <scheme val="minor"/>
      </rPr>
      <t xml:space="preserve"> of violations involving the rights of indigenous peoples during the reporting period</t>
    </r>
  </si>
  <si>
    <t>Local community engagement, impact assessment and development programs</t>
  </si>
  <si>
    <r>
      <t xml:space="preserve">Percentage of operations with implemented local community engagement, impact assessments, and/or development programs </t>
    </r>
    <r>
      <rPr>
        <vertAlign val="superscript"/>
        <sz val="11"/>
        <color theme="1"/>
        <rFont val="Calibri"/>
        <family val="2"/>
        <scheme val="minor"/>
      </rPr>
      <t>2</t>
    </r>
  </si>
  <si>
    <r>
      <t xml:space="preserve">Are the results of environmental and social impact assessments publicly disclosed? </t>
    </r>
    <r>
      <rPr>
        <vertAlign val="superscript"/>
        <sz val="11"/>
        <color theme="1"/>
        <rFont val="Calibri"/>
        <family val="2"/>
        <scheme val="minor"/>
      </rPr>
      <t>3</t>
    </r>
  </si>
  <si>
    <t>Are local community development programs or investment plans based on local community needs?</t>
  </si>
  <si>
    <r>
      <t>Are there processes to include vulnerable</t>
    </r>
    <r>
      <rPr>
        <sz val="11"/>
        <color theme="1"/>
        <rFont val="Calibri"/>
        <family val="2"/>
        <scheme val="minor"/>
      </rPr>
      <t xml:space="preserve"> groups in community consultation committees or other forms of community engagement?</t>
    </r>
  </si>
  <si>
    <t>Potential impacts</t>
  </si>
  <si>
    <t>No impacts</t>
  </si>
  <si>
    <t>Customers Served and Electricity Delivered</t>
  </si>
  <si>
    <t>SASB IF-EU-000.A-B-C-E</t>
  </si>
  <si>
    <t>SASB IF-EU-550a.1-a.2</t>
  </si>
  <si>
    <t>SASB IF-EU-240a.1-a.2-a.3-a.4</t>
  </si>
  <si>
    <t>Cost (CAD)</t>
  </si>
  <si>
    <t>Corporate</t>
  </si>
  <si>
    <t>Thorold</t>
  </si>
  <si>
    <t>North Battleford</t>
  </si>
  <si>
    <t>Notes</t>
  </si>
  <si>
    <t>Total Economic Value Distributed</t>
  </si>
  <si>
    <t>Net Economic Value Retained</t>
  </si>
  <si>
    <t>Efficient Natural Gas</t>
  </si>
  <si>
    <t>Employee Training and Education</t>
  </si>
  <si>
    <t>Total Cybersecurity training</t>
  </si>
  <si>
    <t>Total Health and Safety training</t>
  </si>
  <si>
    <t>Total Combatting Modern Slavery training</t>
  </si>
  <si>
    <t>Total ABAC, Business Conduct, Whistleblower  and Anti-Fraud training</t>
  </si>
  <si>
    <t>Average hours of training per employee</t>
  </si>
  <si>
    <r>
      <t>Total Revenues</t>
    </r>
    <r>
      <rPr>
        <b/>
        <vertAlign val="superscript"/>
        <sz val="9"/>
        <color rgb="FF000000"/>
        <rFont val="Segoe UI"/>
        <family val="2"/>
      </rPr>
      <t>1</t>
    </r>
  </si>
  <si>
    <r>
      <t>Total Devex</t>
    </r>
    <r>
      <rPr>
        <b/>
        <vertAlign val="superscript"/>
        <sz val="9"/>
        <color rgb="FF000000"/>
        <rFont val="Segoe UI"/>
        <family val="2"/>
      </rPr>
      <t>2</t>
    </r>
  </si>
  <si>
    <r>
      <t>Total Capex</t>
    </r>
    <r>
      <rPr>
        <b/>
        <vertAlign val="superscript"/>
        <sz val="9"/>
        <color rgb="FF000000"/>
        <rFont val="Segoe UI"/>
        <family val="2"/>
      </rPr>
      <t>3</t>
    </r>
  </si>
  <si>
    <r>
      <t>Total approved Green Financings</t>
    </r>
    <r>
      <rPr>
        <b/>
        <vertAlign val="superscript"/>
        <sz val="9"/>
        <color rgb="FF000000"/>
        <rFont val="Segoe UI"/>
        <family val="2"/>
      </rPr>
      <t>4</t>
    </r>
  </si>
  <si>
    <r>
      <t>Total allocated Green Financings</t>
    </r>
    <r>
      <rPr>
        <b/>
        <vertAlign val="superscript"/>
        <sz val="9"/>
        <color rgb="FF000000"/>
        <rFont val="Segoe UI"/>
        <family val="2"/>
      </rPr>
      <t>5</t>
    </r>
  </si>
  <si>
    <r>
      <t>Total electricity generated</t>
    </r>
    <r>
      <rPr>
        <b/>
        <vertAlign val="superscript"/>
        <sz val="9"/>
        <color rgb="FF000000"/>
        <rFont val="Segoe UI"/>
        <family val="2"/>
      </rPr>
      <t>6</t>
    </r>
  </si>
  <si>
    <r>
      <t>Avoided GHG emissions</t>
    </r>
    <r>
      <rPr>
        <b/>
        <vertAlign val="superscript"/>
        <sz val="9"/>
        <color rgb="FF000000"/>
        <rFont val="Segoe UI"/>
        <family val="2"/>
      </rPr>
      <t>8</t>
    </r>
  </si>
  <si>
    <t>Energy Storage</t>
  </si>
  <si>
    <r>
      <t>Electricity distributed by regulated utility</t>
    </r>
    <r>
      <rPr>
        <b/>
        <vertAlign val="superscript"/>
        <sz val="9"/>
        <color rgb="FF000000"/>
        <rFont val="Segoe UI"/>
        <family val="2"/>
      </rPr>
      <t>14</t>
    </r>
  </si>
  <si>
    <r>
      <t>Customers served by regulated utility</t>
    </r>
    <r>
      <rPr>
        <b/>
        <vertAlign val="superscript"/>
        <sz val="9"/>
        <color rgb="FF000000"/>
        <rFont val="Segoe UI"/>
        <family val="2"/>
      </rPr>
      <t>15</t>
    </r>
  </si>
  <si>
    <t>$M CAD</t>
  </si>
  <si>
    <t>nr</t>
  </si>
  <si>
    <r>
      <t>Total employees</t>
    </r>
    <r>
      <rPr>
        <b/>
        <vertAlign val="superscript"/>
        <sz val="9"/>
        <color rgb="FF000000"/>
        <rFont val="Segoe UI"/>
        <family val="2"/>
      </rPr>
      <t>1</t>
    </r>
  </si>
  <si>
    <r>
      <t>Total Permanent Employees</t>
    </r>
    <r>
      <rPr>
        <b/>
        <vertAlign val="superscript"/>
        <sz val="9"/>
        <color rgb="FF000000"/>
        <rFont val="Segoe UI"/>
        <family val="2"/>
      </rPr>
      <t>2</t>
    </r>
  </si>
  <si>
    <r>
      <t>Total Temporary Employees</t>
    </r>
    <r>
      <rPr>
        <b/>
        <vertAlign val="superscript"/>
        <sz val="9"/>
        <color rgb="FF000000"/>
        <rFont val="Segoe UI"/>
        <family val="2"/>
      </rPr>
      <t>3</t>
    </r>
  </si>
  <si>
    <r>
      <t>Total Full-time Employees</t>
    </r>
    <r>
      <rPr>
        <b/>
        <vertAlign val="superscript"/>
        <sz val="9"/>
        <color rgb="FF000000"/>
        <rFont val="Segoe UI"/>
        <family val="2"/>
      </rPr>
      <t>4</t>
    </r>
  </si>
  <si>
    <r>
      <t>Total Part-time Employees</t>
    </r>
    <r>
      <rPr>
        <b/>
        <vertAlign val="superscript"/>
        <sz val="9"/>
        <color rgb="FF000000"/>
        <rFont val="Segoe UI"/>
        <family val="2"/>
      </rPr>
      <t>5</t>
    </r>
  </si>
  <si>
    <r>
      <t>Parental Leave Rates</t>
    </r>
    <r>
      <rPr>
        <b/>
        <vertAlign val="superscript"/>
        <sz val="10"/>
        <color rgb="FF0075C9"/>
        <rFont val="Segoe UI"/>
        <family val="2"/>
      </rPr>
      <t>1</t>
    </r>
  </si>
  <si>
    <r>
      <t>Total new employee hires</t>
    </r>
    <r>
      <rPr>
        <b/>
        <vertAlign val="superscript"/>
        <sz val="9"/>
        <color rgb="FF000000"/>
        <rFont val="Segoe UI"/>
        <family val="2"/>
      </rPr>
      <t>8</t>
    </r>
  </si>
  <si>
    <r>
      <t>Total employee turnover</t>
    </r>
    <r>
      <rPr>
        <b/>
        <vertAlign val="superscript"/>
        <sz val="9"/>
        <color rgb="FF000000"/>
        <rFont val="Segoe UI"/>
        <family val="2"/>
      </rPr>
      <t>9</t>
    </r>
  </si>
  <si>
    <r>
      <t>Employee turnover rate</t>
    </r>
    <r>
      <rPr>
        <b/>
        <i/>
        <vertAlign val="superscript"/>
        <sz val="8"/>
        <color rgb="FF000000"/>
        <rFont val="Segoe UI"/>
        <family val="2"/>
      </rPr>
      <t>10</t>
    </r>
  </si>
  <si>
    <r>
      <t>Voluntary turnover rate</t>
    </r>
    <r>
      <rPr>
        <b/>
        <i/>
        <vertAlign val="superscript"/>
        <sz val="8"/>
        <color rgb="FF000000"/>
        <rFont val="Segoe UI"/>
        <family val="2"/>
      </rPr>
      <t>11</t>
    </r>
  </si>
  <si>
    <t>Female hires</t>
  </si>
  <si>
    <t>Completion Rate</t>
  </si>
  <si>
    <t>1. Includes all employees, permanent and temporary, full-time and part-time. 554 permanent and full-time employees at EBSA included.</t>
  </si>
  <si>
    <r>
      <t>Self ID Campaign</t>
    </r>
    <r>
      <rPr>
        <b/>
        <vertAlign val="superscript"/>
        <sz val="10"/>
        <color rgb="FF0075C9"/>
        <rFont val="Segoe UI"/>
        <family val="2"/>
      </rPr>
      <t>1</t>
    </r>
  </si>
  <si>
    <t>Single Choice Responses</t>
  </si>
  <si>
    <t>Woman: 43%</t>
  </si>
  <si>
    <t>Man: 57%</t>
  </si>
  <si>
    <t>Other</t>
  </si>
  <si>
    <t>5. Employee whose working hours per week, month, or year are defined according to national law or practice regarding working time. All employees at EBSA are included in this category.</t>
  </si>
  <si>
    <t>4. Employee whose working hours per week, month, or year are defined according to national law or practice regarding working time. All employees at EBSA are included in this category.</t>
  </si>
  <si>
    <t>2. Employee with a contract for an indeterminate period (i.e., indefinite contract) for full-time or part-time work. All employees ta EBSA are included in this category.</t>
  </si>
  <si>
    <t>Cybersecurity training</t>
  </si>
  <si>
    <t>Health and Safety Training</t>
  </si>
  <si>
    <t>Combatting Modern Slavery Training</t>
  </si>
  <si>
    <r>
      <t>Employees who signed off on Northland's Code of Business Conduct and Ethics</t>
    </r>
    <r>
      <rPr>
        <b/>
        <vertAlign val="superscript"/>
        <sz val="9"/>
        <color rgb="FF000000"/>
        <rFont val="Segoe UI"/>
        <family val="2"/>
      </rPr>
      <t>6</t>
    </r>
  </si>
  <si>
    <r>
      <t>Employees covered by collective bargaining agreements</t>
    </r>
    <r>
      <rPr>
        <b/>
        <vertAlign val="superscript"/>
        <sz val="9"/>
        <color rgb="FF000000"/>
        <rFont val="Segoe UI"/>
        <family val="2"/>
      </rPr>
      <t>7</t>
    </r>
  </si>
  <si>
    <r>
      <t>Female parental leave rate</t>
    </r>
    <r>
      <rPr>
        <vertAlign val="superscript"/>
        <sz val="11"/>
        <color theme="1"/>
        <rFont val="Calibri"/>
        <family val="2"/>
        <scheme val="minor"/>
      </rPr>
      <t>2</t>
    </r>
  </si>
  <si>
    <r>
      <t>Male parental leave rate</t>
    </r>
    <r>
      <rPr>
        <vertAlign val="superscript"/>
        <sz val="11"/>
        <color theme="1"/>
        <rFont val="Calibri"/>
        <family val="2"/>
        <scheme val="minor"/>
      </rPr>
      <t>3</t>
    </r>
  </si>
  <si>
    <r>
      <t>Parental leave</t>
    </r>
    <r>
      <rPr>
        <b/>
        <vertAlign val="superscript"/>
        <sz val="11"/>
        <color rgb="FF000000"/>
        <rFont val="Calibri"/>
        <family val="2"/>
      </rPr>
      <t>2</t>
    </r>
  </si>
  <si>
    <r>
      <t>Others</t>
    </r>
    <r>
      <rPr>
        <b/>
        <vertAlign val="superscript"/>
        <sz val="11"/>
        <color rgb="FF000000"/>
        <rFont val="Calibri"/>
        <family val="2"/>
      </rPr>
      <t>3</t>
    </r>
  </si>
  <si>
    <r>
      <t xml:space="preserve">Benefits across our global operations </t>
    </r>
    <r>
      <rPr>
        <b/>
        <vertAlign val="superscript"/>
        <sz val="9"/>
        <rFont val="Segoe UI"/>
        <family val="2"/>
      </rPr>
      <t>13</t>
    </r>
    <r>
      <rPr>
        <sz val="9"/>
        <rFont val="Segoe UI"/>
        <family val="2"/>
      </rPr>
      <t xml:space="preserve"> include:
• Private and public life and health care insurance coverage globally, including long and short-term disability. Insurance coverage is reviewed annually to ensure market competitiveness
• Parental leave in accordance with local entitlements plus an additional top-up for a pre-defined period during leave
• Matched contributions towards retirement saving programs for employees who elect to have payroll deductions
• Other benefits include the Wellness Reimbursement Program for services such as fitness equipment, fitness classes, personal services (massage, nutrition coaching, etc.) and more.</t>
    </r>
  </si>
  <si>
    <t>residential</t>
  </si>
  <si>
    <t>commercial</t>
  </si>
  <si>
    <t>industrial</t>
  </si>
  <si>
    <t>government</t>
  </si>
  <si>
    <t>public lighting</t>
  </si>
  <si>
    <t>COP</t>
  </si>
  <si>
    <t>Grid Resilience Indices</t>
  </si>
  <si>
    <t>Energy Affordability</t>
  </si>
  <si>
    <t>Regulated Utility EBSA</t>
  </si>
  <si>
    <t>2. The number of customers served for each category corresponds to the number of meters billed for each category</t>
  </si>
  <si>
    <t>CAD</t>
  </si>
  <si>
    <t>Average rate by voltage level by customer type</t>
  </si>
  <si>
    <t xml:space="preserve">Resulting from power generation </t>
  </si>
  <si>
    <t>Scope 1: Methane (CH4) emissions</t>
  </si>
  <si>
    <t>Scope 1: Nitrous Oxide (N2O) emissions</t>
  </si>
  <si>
    <t>Scope 1: Sulfur hexafluoride (SF6) emissions</t>
  </si>
  <si>
    <t xml:space="preserve"> $CAD</t>
  </si>
  <si>
    <t>GRI 2-23.f</t>
  </si>
  <si>
    <t>7. Number of employees reported excludes 27 EBSA employees not covered by collective bargaining agreements.</t>
  </si>
  <si>
    <t>9. Represents permanent employees that exit employment through dismissal, resignation, or company reorganization.</t>
  </si>
  <si>
    <t>10. Permanent employee turnover rate is calculated as the number of permanent employee turnover for the year divided by the number of permanent employees (headcount) as at December 31, 2023.</t>
  </si>
  <si>
    <t>11. Permanent employee voluntary turnover rate is calculated as the number of permanent employee voluntary turnover for the year divided by the number of permanent employees (headcount) as at December 31, 2023.</t>
  </si>
  <si>
    <t>13. Represents significant locations of operation, defined as locations where Northland has active operations.</t>
  </si>
  <si>
    <r>
      <t>Employees who took parental leave</t>
    </r>
    <r>
      <rPr>
        <b/>
        <vertAlign val="superscript"/>
        <sz val="9"/>
        <color rgb="FF000000"/>
        <rFont val="Segoe UI"/>
        <family val="2"/>
      </rPr>
      <t>14</t>
    </r>
  </si>
  <si>
    <t xml:space="preserve">14. Northland defines “Parental Leave” as any leave related to the addition of a new child to the family. 15 employees took parental leave in 2023 and all 15 returned within the reporting year. </t>
  </si>
  <si>
    <r>
      <t>Female parental leave rate</t>
    </r>
    <r>
      <rPr>
        <b/>
        <i/>
        <vertAlign val="superscript"/>
        <sz val="8"/>
        <color rgb="FF000000"/>
        <rFont val="Segoe UI"/>
        <family val="2"/>
      </rPr>
      <t>15</t>
    </r>
  </si>
  <si>
    <t>15. Represents the percentage of female employees who took parental leave during the reporting year.</t>
  </si>
  <si>
    <t>GRI 404-1-2</t>
  </si>
  <si>
    <r>
      <t>Investment in training and education</t>
    </r>
    <r>
      <rPr>
        <b/>
        <vertAlign val="superscript"/>
        <sz val="9"/>
        <color rgb="FF000000"/>
        <rFont val="Segoe UI"/>
        <family val="2"/>
      </rPr>
      <t>16</t>
    </r>
  </si>
  <si>
    <r>
      <t>Hours of training per employee per year</t>
    </r>
    <r>
      <rPr>
        <b/>
        <i/>
        <vertAlign val="superscript"/>
        <sz val="8"/>
        <color rgb="FF000000"/>
        <rFont val="Segoe UI"/>
        <family val="2"/>
      </rPr>
      <t>17</t>
    </r>
  </si>
  <si>
    <t>ABAC, Code of Business Conduct &amp; Ethics, Whistleblower and Anti-Fraud training</t>
  </si>
  <si>
    <r>
      <t>Percentage of employees receiving regular performance and career development reviews</t>
    </r>
    <r>
      <rPr>
        <b/>
        <vertAlign val="superscript"/>
        <sz val="9"/>
        <color rgb="FF000000"/>
        <rFont val="Segoe UI"/>
        <family val="2"/>
      </rPr>
      <t>18,19</t>
    </r>
  </si>
  <si>
    <r>
      <t>Glint Survey Engagement (response rate)</t>
    </r>
    <r>
      <rPr>
        <b/>
        <vertAlign val="superscript"/>
        <sz val="9"/>
        <color rgb="FF000000"/>
        <rFont val="Segoe UI"/>
        <family val="2"/>
      </rPr>
      <t>20</t>
    </r>
  </si>
  <si>
    <r>
      <t>Female Board of Directors</t>
    </r>
    <r>
      <rPr>
        <b/>
        <vertAlign val="superscript"/>
        <sz val="9"/>
        <color rgb="FF000000"/>
        <rFont val="Segoe UI"/>
        <family val="2"/>
      </rPr>
      <t>21</t>
    </r>
  </si>
  <si>
    <r>
      <t>Female Executive Officers</t>
    </r>
    <r>
      <rPr>
        <b/>
        <vertAlign val="superscript"/>
        <sz val="9"/>
        <color rgb="FF000000"/>
        <rFont val="Segoe UI"/>
        <family val="2"/>
      </rPr>
      <t>22</t>
    </r>
  </si>
  <si>
    <r>
      <t>Female Executives</t>
    </r>
    <r>
      <rPr>
        <b/>
        <vertAlign val="superscript"/>
        <sz val="9"/>
        <color rgb="FF000000"/>
        <rFont val="Segoe UI"/>
        <family val="2"/>
      </rPr>
      <t>23</t>
    </r>
  </si>
  <si>
    <r>
      <t>Female Directors</t>
    </r>
    <r>
      <rPr>
        <b/>
        <vertAlign val="superscript"/>
        <sz val="9"/>
        <color rgb="FF000000"/>
        <rFont val="Segoe UI"/>
        <family val="2"/>
      </rPr>
      <t>24</t>
    </r>
  </si>
  <si>
    <t>24. Director: A person who oversees an entire department within one business function.</t>
  </si>
  <si>
    <r>
      <t>Female Managers</t>
    </r>
    <r>
      <rPr>
        <b/>
        <vertAlign val="superscript"/>
        <sz val="9"/>
        <color rgb="FF000000"/>
        <rFont val="Segoe UI"/>
        <family val="2"/>
      </rPr>
      <t>25</t>
    </r>
  </si>
  <si>
    <t xml:space="preserve">25. Manager:  A professional who takes a leadership role in an organization and manages a team of employees. </t>
  </si>
  <si>
    <r>
      <t>Female Individual Contributors</t>
    </r>
    <r>
      <rPr>
        <b/>
        <vertAlign val="superscript"/>
        <sz val="9"/>
        <color rgb="FF000000"/>
        <rFont val="Segoe UI"/>
        <family val="2"/>
      </rPr>
      <t>26</t>
    </r>
  </si>
  <si>
    <r>
      <t>Female in all Management Positions</t>
    </r>
    <r>
      <rPr>
        <b/>
        <vertAlign val="superscript"/>
        <sz val="9"/>
        <color rgb="FF000000"/>
        <rFont val="Segoe UI"/>
        <family val="2"/>
      </rPr>
      <t>27</t>
    </r>
  </si>
  <si>
    <t>27. Incudes Executive Officers, Executives, Directors, and Managers.</t>
  </si>
  <si>
    <t>GRI 405-1a</t>
  </si>
  <si>
    <r>
      <t>Board of Directors and Executive Officer Self-ID</t>
    </r>
    <r>
      <rPr>
        <b/>
        <vertAlign val="superscript"/>
        <sz val="9"/>
        <color rgb="FF000000"/>
        <rFont val="Segoe UI"/>
        <family val="2"/>
      </rPr>
      <t>28</t>
    </r>
  </si>
  <si>
    <t>IF-EU120a.1</t>
  </si>
  <si>
    <t>Energy (total GJ) intensity by generation</t>
  </si>
  <si>
    <t>2020 Sustainability Report</t>
  </si>
  <si>
    <t>Total Waste Generated from Operations</t>
  </si>
  <si>
    <t>Total Organization</t>
  </si>
  <si>
    <t>Total Non-Hazardous Waste Generated</t>
  </si>
  <si>
    <t>mt</t>
  </si>
  <si>
    <t xml:space="preserve">Total Waste Generated </t>
  </si>
  <si>
    <t>Total Waste Recycled or Prepared for Reuse</t>
  </si>
  <si>
    <t>Proportion Waste Recycled or Prepared for Reuse</t>
  </si>
  <si>
    <r>
      <t>Significant spills</t>
    </r>
    <r>
      <rPr>
        <b/>
        <vertAlign val="superscript"/>
        <sz val="9"/>
        <color rgb="FF000000"/>
        <rFont val="Segoe UI"/>
        <family val="2"/>
      </rPr>
      <t>1,2</t>
    </r>
  </si>
  <si>
    <r>
      <t>Significant fines</t>
    </r>
    <r>
      <rPr>
        <b/>
        <vertAlign val="superscript"/>
        <sz val="9"/>
        <color rgb="FF000000"/>
        <rFont val="Segoe UI"/>
        <family val="2"/>
      </rPr>
      <t>3</t>
    </r>
    <r>
      <rPr>
        <b/>
        <sz val="9"/>
        <color rgb="FF000000"/>
        <rFont val="Segoe UI"/>
        <family val="2"/>
      </rPr>
      <t xml:space="preserve"> and non-monetary sanctions for non-compliance with environmental laws and/or regulations</t>
    </r>
  </si>
  <si>
    <t>Kirkland Lake</t>
  </si>
  <si>
    <t>Murdock Creek</t>
  </si>
  <si>
    <t>Welland Canal</t>
  </si>
  <si>
    <t>Treated effluent (municipal sewage treatment plant) from the City</t>
  </si>
  <si>
    <t>Lebrija</t>
  </si>
  <si>
    <t>Closed loop cycle. Water treated and returned to the City's municipal sewage treatment plant for reuse</t>
  </si>
  <si>
    <t>Storage pond for treatment and reuse</t>
  </si>
  <si>
    <t>Non-potable water from community irrigation canal via concession permit</t>
  </si>
  <si>
    <t>Total Process Water Reused</t>
  </si>
  <si>
    <t>Total Process Water Consumed</t>
  </si>
  <si>
    <t>Total Process Water Discharged (Returned)</t>
  </si>
  <si>
    <t>Mostly due to evaporation or other losses during process use</t>
  </si>
  <si>
    <t>Relevant Thermal Facilities</t>
  </si>
  <si>
    <t>Amount</t>
  </si>
  <si>
    <t>Total Freshwater Discharged (Returned)</t>
  </si>
  <si>
    <t>Total Third-party Discharged (Returned)</t>
  </si>
  <si>
    <t xml:space="preserve">IF-EU-140a.1-1-2, GRI
303-3, GRI 303-5
</t>
  </si>
  <si>
    <t>Total Process Water Withdrawn</t>
  </si>
  <si>
    <t>Total Freshwater Withdrawn</t>
  </si>
  <si>
    <t>Total Third-party Water Withdrawn</t>
  </si>
  <si>
    <r>
      <t>Percentage water withdrawal from areas with high or extremely high baseline water stress</t>
    </r>
    <r>
      <rPr>
        <vertAlign val="superscript"/>
        <sz val="11"/>
        <color theme="1"/>
        <rFont val="Calibri"/>
        <family val="2"/>
        <scheme val="minor"/>
      </rPr>
      <t>2</t>
    </r>
  </si>
  <si>
    <r>
      <t>Percentage water consumption from areas with high or extremely high baseline water stress</t>
    </r>
    <r>
      <rPr>
        <vertAlign val="superscript"/>
        <sz val="11"/>
        <color theme="1"/>
        <rFont val="Calibri"/>
        <family val="2"/>
        <scheme val="minor"/>
      </rPr>
      <t>2</t>
    </r>
  </si>
  <si>
    <t>Total process water discharged (returned)</t>
  </si>
  <si>
    <t>The biggest impacts of our activities happen during the construction phase of our projects. We
manage these impacts by planning for permits and compliance, conducting impact assessments,
identifying avoidance opportunities, and developing mitigation, restoration and/or remediation
programs, including incorporating remediation costs into project planning.</t>
  </si>
  <si>
    <t>None of our sites in operations during 2023 are in areas within or in close proximity to critical biodiversity or habitats.</t>
  </si>
  <si>
    <t>RR-WT-410a.3, GRI 304-2</t>
  </si>
  <si>
    <t>IF-EU-140a.1-1, GRI 303-3</t>
  </si>
  <si>
    <t>IF-EU-140a.1-1</t>
  </si>
  <si>
    <t>IF-EU-140a.1-2, GRI 303-5</t>
  </si>
  <si>
    <t>IF-EU-140a.1-2</t>
  </si>
  <si>
    <r>
      <t>Northland Power</t>
    </r>
    <r>
      <rPr>
        <b/>
        <vertAlign val="superscript"/>
        <sz val="11"/>
        <color rgb="FF000000"/>
        <rFont val="Calibri"/>
        <family val="2"/>
        <scheme val="minor"/>
      </rPr>
      <t>2</t>
    </r>
  </si>
  <si>
    <r>
      <t>Voluntary Employee Turnover</t>
    </r>
    <r>
      <rPr>
        <b/>
        <vertAlign val="superscript"/>
        <sz val="10"/>
        <color rgb="FF0075C9"/>
        <rFont val="Segoe UI"/>
        <family val="2"/>
      </rPr>
      <t>1</t>
    </r>
    <r>
      <rPr>
        <b/>
        <sz val="10"/>
        <color rgb="FF0075C9"/>
        <rFont val="Segoe UI"/>
        <family val="2"/>
      </rPr>
      <t xml:space="preserve"> by Age Group, Gender, and Region</t>
    </r>
  </si>
  <si>
    <t xml:space="preserve"> </t>
  </si>
  <si>
    <t>Training includes topics related to specific work-related hazards, hazardous activities and hazardous situations, and also included hours attended for health and safety related conferences.</t>
  </si>
  <si>
    <t>Heat transfer fluid</t>
  </si>
  <si>
    <t>50 L</t>
  </si>
  <si>
    <r>
      <t>Total number and total volume of minor spills</t>
    </r>
    <r>
      <rPr>
        <b/>
        <vertAlign val="superscript"/>
        <sz val="11"/>
        <color rgb="FF000000"/>
        <rFont val="Calibri"/>
        <family val="2"/>
      </rPr>
      <t>2</t>
    </r>
  </si>
  <si>
    <r>
      <t>Total number of identified incidents</t>
    </r>
    <r>
      <rPr>
        <b/>
        <vertAlign val="superscript"/>
        <sz val="9"/>
        <color rgb="FF000000"/>
        <rFont val="Segoe UI"/>
        <family val="2"/>
      </rPr>
      <t>1</t>
    </r>
    <r>
      <rPr>
        <b/>
        <sz val="9"/>
        <color rgb="FF000000"/>
        <rFont val="Segoe UI"/>
        <family val="2"/>
      </rPr>
      <t xml:space="preserve"> of violations involving the rights of indigenous peoples during the reporting period</t>
    </r>
  </si>
  <si>
    <t>Actual or potential negative social impacts</t>
  </si>
  <si>
    <t>Actual or potential economic impacts</t>
  </si>
  <si>
    <t>Actual or potential impacts on the local communities' environmental well-being</t>
  </si>
  <si>
    <t>Potential impacts from offshore wind sites</t>
  </si>
  <si>
    <t>Potential impacts from onshore renewables, offshore wind and natural gas sites</t>
  </si>
  <si>
    <r>
      <t>Potential impacts from onshore renewables, offshore wind and regulated utility</t>
    </r>
    <r>
      <rPr>
        <vertAlign val="superscript"/>
        <sz val="9"/>
        <color theme="1"/>
        <rFont val="Segoe UI"/>
        <family val="2"/>
      </rPr>
      <t>5</t>
    </r>
    <r>
      <rPr>
        <sz val="9"/>
        <color theme="1"/>
        <rFont val="Segoe UI"/>
        <family val="2"/>
      </rPr>
      <t xml:space="preserve"> sites</t>
    </r>
  </si>
  <si>
    <t>Climate Scenario Analysis</t>
  </si>
  <si>
    <t>Polish Canadian Chamber of commerce PCCC</t>
  </si>
  <si>
    <t>Canadian German Chamber of Industry and Commerce Inc.</t>
  </si>
  <si>
    <t>GMAA - German Maritime Arbitration Association</t>
  </si>
  <si>
    <t>Canadian Institute for Investor Relations (CIRI)</t>
  </si>
  <si>
    <t>NARIM Dutch Association of Risk and Insurance Managers</t>
  </si>
  <si>
    <t>German Hydrogen League</t>
  </si>
  <si>
    <t>Canadian Hydrogen and Fuel Cell Association</t>
  </si>
  <si>
    <t>Hydrogène Québec</t>
  </si>
  <si>
    <t>Hydrogen Europe</t>
  </si>
  <si>
    <t xml:space="preserve">Atlantic Hydrogen Alliance </t>
  </si>
  <si>
    <t>H2Global</t>
  </si>
  <si>
    <t>Aquaventus initiative</t>
  </si>
  <si>
    <t>Canadian Biogass Association</t>
  </si>
  <si>
    <t>Association of Power Producers of Ontario (APPrO)</t>
  </si>
  <si>
    <t>SESAA - SouthEast Saskatchewan Airshed Association</t>
  </si>
  <si>
    <t>ASOCODIS</t>
  </si>
  <si>
    <t>ANDESCO</t>
  </si>
  <si>
    <t>ACIEM</t>
  </si>
  <si>
    <t>CAMACOL</t>
  </si>
  <si>
    <t>CIER</t>
  </si>
  <si>
    <t>ACCIÓN COLECTIVA</t>
  </si>
  <si>
    <t>CONSEJO COLOMBIANO DE SEGURIDAD</t>
  </si>
  <si>
    <t>COMITÉ ASESOR DE COMERCIALIZACIÓN DEL SECTOR ELECTRICO</t>
  </si>
  <si>
    <t>CONSEJO NACIONAL DE OPERACIÓN</t>
  </si>
  <si>
    <t>Ontario Energy Association (Michelle is a board member)</t>
  </si>
  <si>
    <t>Canadian Renewable Energy Association (Michelle is a board member)</t>
  </si>
  <si>
    <t>IPPSA (Independent Power Producers Society of Alberta) – Onshore Development membership  </t>
  </si>
  <si>
    <t>ASOCIATIA ROMANA PENTRU ENERGIE EOLIANA /RWEA (Association Romania)</t>
  </si>
  <si>
    <t>Elettricità Futura (Italy), Renewables</t>
  </si>
  <si>
    <t>Ontario Waterpower Association</t>
  </si>
  <si>
    <t>Association québécoise de la production d'énergie renouvelable (AQPER)</t>
  </si>
  <si>
    <t>Chamber of Commerce Canada-Spain</t>
  </si>
  <si>
    <t xml:space="preserve">Asociacion Empresarial Eolica /Wind Energy Association (AEE) </t>
  </si>
  <si>
    <t xml:space="preserve">UNION ESPAÑOLA FOTOVOLTAICA /Photovoltaic Association (UNEF) </t>
  </si>
  <si>
    <t xml:space="preserve">Thermosolar Generation Association (Protermosolar) </t>
  </si>
  <si>
    <t>ASOCIACIÓN ESPAÑOLA DE ALMACENAMIENTO DE ENERGÍA /Storage Association (ASEALEN)</t>
  </si>
  <si>
    <t>Alliance for Clean Energy (NY)</t>
  </si>
  <si>
    <t>Amercian Clean Power Association</t>
  </si>
  <si>
    <t>Federal Association of Wind Farm Operators Offshore eV (BWO)</t>
  </si>
  <si>
    <t>Wind Europe ASBL</t>
  </si>
  <si>
    <t>Polish Wind Energy Association</t>
  </si>
  <si>
    <t>ORE Catapult UK</t>
  </si>
  <si>
    <t>RenewableUK</t>
  </si>
  <si>
    <t>Scottish Renewables</t>
  </si>
  <si>
    <t>SEMI Offshore Wind Committee</t>
  </si>
  <si>
    <t>Taiwan Offshore Wind Industry Association</t>
  </si>
  <si>
    <t xml:space="preserve">European Chamber of Commerce ECCT WIND COMMITTEE </t>
  </si>
  <si>
    <t>Low Carbon Initiative (LCI)</t>
  </si>
  <si>
    <t>TRENA</t>
  </si>
  <si>
    <t>World Forum Offshore Wind</t>
  </si>
  <si>
    <t xml:space="preserve">Jeonnam Wind Energy Industry Association </t>
  </si>
  <si>
    <t xml:space="preserve">Korea Wind Energy Industry Association </t>
  </si>
  <si>
    <t xml:space="preserve">Energy Transition Forum </t>
  </si>
  <si>
    <t>Marine Renewables Canada</t>
  </si>
  <si>
    <t>Offshore Safety Association (Energy Institute)</t>
  </si>
  <si>
    <t>Global Wind Organisation</t>
  </si>
  <si>
    <t>NWEA Nederlandse Wind Energie Associatie</t>
  </si>
  <si>
    <t>JWPA Japan Wind Power Association</t>
  </si>
  <si>
    <t xml:space="preserve">Asociacion Mexicana de Energia Solar Fotovoltaica, A.C.
</t>
  </si>
  <si>
    <r>
      <t>Employee wages and benefits</t>
    </r>
    <r>
      <rPr>
        <b/>
        <vertAlign val="superscript"/>
        <sz val="9"/>
        <color rgb="FF000000"/>
        <rFont val="Segoe UI"/>
        <family val="2"/>
      </rPr>
      <t>3</t>
    </r>
  </si>
  <si>
    <t>18. Represents all eligible permanent employees. Fixed-term, temporary, student and intern employees are not included in the performance review process except for some Fixed Term employees who remain employed for longer than a one-year contract.
19. EBSA percentage of employees not included in this figure. In 2023 90.1% of EBSA employees received a performance and career development review.</t>
  </si>
  <si>
    <t>To finance capital expenditures associated with the development and construction of the Bluestone and Ball Hill onshore wind farms.</t>
  </si>
  <si>
    <t>To finance capital expenditures associated with the development and construction of and to support letters of credit associated with the Oneida battery storage project.</t>
  </si>
  <si>
    <t>To finance capital expenditures associated with the development and construction of the Hai Long 2 and Hai Long 3 offshore wind project.</t>
  </si>
  <si>
    <t>To support letters of credit required in relation to Northland's investment in the Hai Long offshore wind project.</t>
  </si>
  <si>
    <t>To fund Northland's investments in the Oneida Battery Storage project and Baltic Power offshore wind project.</t>
  </si>
  <si>
    <t>Northland addresses any actual or potential impacts through impact assessments and ongoing consultation with indigenous and local communities. Including project-specific meetings with local committees. Community engagement an development programs are implemented during the early stages of project development resulting in ongoing community engagement throughout a project's life cycle.</t>
  </si>
  <si>
    <t>Aligns with a high-warming pathway (RCP8.5) where GHG emissions and concentrations in the atmosphere increase unmitigated, leading to an estimated 4.3°C temperature increase by 2100 compared to pre-industrial temperatures.</t>
  </si>
  <si>
    <r>
      <t xml:space="preserve">High-Warming </t>
    </r>
    <r>
      <rPr>
        <b/>
        <vertAlign val="superscript"/>
        <sz val="8"/>
        <color theme="2" tint="-0.749992370372631"/>
        <rFont val="Segoe UI"/>
        <family val="2"/>
      </rPr>
      <t>(1)</t>
    </r>
  </si>
  <si>
    <r>
      <t xml:space="preserve">External Scenario Used </t>
    </r>
    <r>
      <rPr>
        <b/>
        <vertAlign val="superscript"/>
        <sz val="9"/>
        <color theme="1"/>
        <rFont val="Calibri"/>
        <family val="2"/>
        <scheme val="minor"/>
      </rPr>
      <t>(3)</t>
    </r>
  </si>
  <si>
    <r>
      <t xml:space="preserve">Transition Impacts </t>
    </r>
    <r>
      <rPr>
        <b/>
        <vertAlign val="superscript"/>
        <sz val="9"/>
        <color theme="1"/>
        <rFont val="Calibri"/>
        <family val="2"/>
        <scheme val="minor"/>
      </rPr>
      <t>(4)(5)</t>
    </r>
  </si>
  <si>
    <r>
      <t xml:space="preserve">Physical Impacts </t>
    </r>
    <r>
      <rPr>
        <b/>
        <vertAlign val="superscript"/>
        <sz val="9"/>
        <color theme="1"/>
        <rFont val="Calibri"/>
        <family val="2"/>
        <scheme val="minor"/>
      </rPr>
      <t>(6)(7)</t>
    </r>
  </si>
  <si>
    <t>Aligns with a pathway where actions help limit temperature increases to below 2°C, and help the planet reach net zero CO₂ emissions, by 2050 compared to pre-industrial
temperatures.</t>
  </si>
  <si>
    <t>4. Modelled transition impacts build on data from the qualitative assessment</t>
  </si>
  <si>
    <t>No confirmed incidents during the reporting period.</t>
  </si>
  <si>
    <t>No legal actions pending or completed during the reporting period.</t>
  </si>
  <si>
    <t>6. 100% of Northland employees sign off on Northland's Code of Conduct and Business Ethics during onboarding. The figure reported represents the number of employees who completed annual training on Northland's Code of Conduct, which includes acknowledgement and sign-off upon completion. EBSA employees are not included.</t>
  </si>
  <si>
    <t>Universal Standard 2021</t>
  </si>
  <si>
    <t>INDUSTRY STANDARD | VERSION 2023-06</t>
  </si>
  <si>
    <r>
      <t>Gross production capacity</t>
    </r>
    <r>
      <rPr>
        <b/>
        <vertAlign val="superscript"/>
        <sz val="9"/>
        <color rgb="FF000000"/>
        <rFont val="Segoe UI"/>
        <family val="2"/>
      </rPr>
      <t>11</t>
    </r>
  </si>
  <si>
    <t>2023 Sustainability Report, page 7</t>
  </si>
  <si>
    <t>2023 Sustainability Report, page 26</t>
  </si>
  <si>
    <t>2023 Sustainability Report, page 28</t>
  </si>
  <si>
    <t>2023 Sustainability Report, page 27</t>
  </si>
  <si>
    <t>2023 Sustainability Report pages 24, 27, 28</t>
  </si>
  <si>
    <t xml:space="preserve">2023 Sustainability Report, page 29 </t>
  </si>
  <si>
    <t>2023 Sustainability Report, page 41</t>
  </si>
  <si>
    <t>2023 Sustainability Report, page 42</t>
  </si>
  <si>
    <t>405-1 Diversity of governance bodies and
employees</t>
  </si>
  <si>
    <t>2023 Sustainability Report, pages 45</t>
  </si>
  <si>
    <t>2023 Sustainability Report, pages 45, 46</t>
  </si>
  <si>
    <t>2023 Sustainability Report, pages 46</t>
  </si>
  <si>
    <t>2023 Sustainability Report, page 12</t>
  </si>
  <si>
    <t xml:space="preserve">2023 Sustainability Report pages, 31, 32 </t>
  </si>
  <si>
    <t>2023 Sustainability Report, page 35, 36</t>
  </si>
  <si>
    <t>2023 Sustainability Report page, 15, 36</t>
  </si>
  <si>
    <t>2023 Sustainability Report page, 36</t>
  </si>
  <si>
    <t>2023 Sustainability Report, pages 11, 29</t>
  </si>
  <si>
    <t>2023 Sustainability Report, pages 11, 37</t>
  </si>
  <si>
    <r>
      <rPr>
        <b/>
        <sz val="8"/>
        <color theme="1"/>
        <rFont val="Segoe UI"/>
        <family val="2"/>
      </rPr>
      <t>Environmental Stewardship: Waste Generated in Operations</t>
    </r>
    <r>
      <rPr>
        <sz val="8"/>
        <color theme="1"/>
        <rFont val="Segoe UI"/>
        <family val="2"/>
      </rPr>
      <t xml:space="preserve">
Waste management data is collected from facility managers and site supervisors based on invoices and/or manifests received from third-party contractors. In some cases, waste from major maintenance outages managed by contracted companies may not be recorded in Northland’s inventory. Amounts reported for non-hazardous waste are mostly estimated based on waste disposal bin size, estimated waste volume and contractor pick-up frequencies. 
Overall, less hazardous and non hazardous waste was generated in 2023 than in 2022 due to less maintenance and repairs activities at our operations, including at our regulated utility EBSA where there was a significant decrease in maintenance and repair projects associated with its distribution infrastructure.</t>
    </r>
  </si>
  <si>
    <t>GRI 304-2; SASB RR-WT-410a.3.</t>
  </si>
  <si>
    <r>
      <rPr>
        <b/>
        <sz val="8"/>
        <color theme="1"/>
        <rFont val="Segoe UI"/>
        <family val="2"/>
      </rPr>
      <t>Environmental Stewardship: Spills and Environmental Compliance</t>
    </r>
    <r>
      <rPr>
        <sz val="8"/>
        <color theme="1"/>
        <rFont val="Segoe UI"/>
        <family val="2"/>
      </rPr>
      <t xml:space="preserve">
Northland tracks the environmental impact of its activities as well as compliance with international laws and regulations for its operations, including its regulated utility in Colombia and projects under construction over which Northland has operational control. Northland adheres to all environmental permitting requirements for the management of plants and animals and their habitats in our areas of operation. There were no project delays in 2023 due to ecological impacts at any of our sites under construction.
All spills are managed in accordance with our environmental permitting and legal requirements of jurisdictions where we do operate. Our approach is to respond to spills promptly and in accordance with local requirements. All spills are communicated directly to site managers who are responsible for implementing safety or management procedures, including proper disposal and remediation, and alerting of local authorities as required. In 2023, there were no significant spills at any of our construction sites or operations. There was a minor reportable spill in Spain, however, there was no impact to the site or surrounding area and no remediation action was required.
</t>
    </r>
  </si>
  <si>
    <r>
      <rPr>
        <b/>
        <sz val="8"/>
        <color theme="1"/>
        <rFont val="Segoe UI"/>
        <family val="2"/>
      </rPr>
      <t xml:space="preserve">Environmental Stewardship: Water Management
</t>
    </r>
    <r>
      <rPr>
        <sz val="8"/>
        <color theme="1"/>
        <rFont val="Segoe UI"/>
        <family val="2"/>
      </rPr>
      <t xml:space="preserve">
Northland reports water withdrawal, consumption and discharge related to operational processes at its efficient natural gas and its parabolic trough solar facility in Spain. In 2023, there were no instances of non-compliance with water quantity and/or quality permits, standards, and regulations. Northland has maintained a 99% water return rate (water returned to its source) since 2020 and all water is returned in equal or better quality than when withdrawn. There was an increase in third-party water discharged due to increased demand for power production. However, less water was consumed (lost to evaporation and other processes) in 2023 than in 2022.</t>
    </r>
  </si>
  <si>
    <r>
      <t>% Women  Board of Directors</t>
    </r>
    <r>
      <rPr>
        <b/>
        <vertAlign val="superscript"/>
        <sz val="11"/>
        <color rgb="FF000000"/>
        <rFont val="Calibri"/>
        <family val="2"/>
      </rPr>
      <t>1</t>
    </r>
  </si>
  <si>
    <t>Women Executive Officers &lt; 30 years</t>
  </si>
  <si>
    <t>Women Executive Officers 30-50 years</t>
  </si>
  <si>
    <t>Women Executive Officers &gt; 50 years</t>
  </si>
  <si>
    <t>Women Executives &lt; 30 years</t>
  </si>
  <si>
    <t>Women Executives 30-50 years</t>
  </si>
  <si>
    <t>Women Executives &gt; 50 years</t>
  </si>
  <si>
    <t>Women Directors &lt; 30 years</t>
  </si>
  <si>
    <t>Women Directors 30-50 years</t>
  </si>
  <si>
    <t>Women Directors &gt; 50 years</t>
  </si>
  <si>
    <t>Women Managers &lt; 30 years</t>
  </si>
  <si>
    <t>Women Managers 30-50 years</t>
  </si>
  <si>
    <t>Women Managers &gt; 50 years</t>
  </si>
  <si>
    <t>Women Individual Contributors &lt; 30 years</t>
  </si>
  <si>
    <t>Women Individual Contributors 30-50 years</t>
  </si>
  <si>
    <t>Women Individual Contributors &gt; 50 years</t>
  </si>
  <si>
    <t xml:space="preserve">Women all Management Positions </t>
  </si>
  <si>
    <t>Women Board of Directors &lt; 30 years</t>
  </si>
  <si>
    <t>Women Board of Directors 30-50 years</t>
  </si>
  <si>
    <t>Women Board of Directors &gt; 50 years</t>
  </si>
  <si>
    <t>Climate Change Scenario Analysis Scenarios Considered</t>
  </si>
  <si>
    <r>
      <rPr>
        <b/>
        <sz val="8"/>
        <color theme="1"/>
        <rFont val="Segoe UI"/>
        <family val="2"/>
      </rPr>
      <t>Climate Change Scenario Analysis Scenarios Considered</t>
    </r>
    <r>
      <rPr>
        <sz val="8"/>
        <color theme="1"/>
        <rFont val="Segoe UI"/>
        <family val="2"/>
      </rPr>
      <t xml:space="preserve">
Northland conducted an external climate change scenario analysis in 2021 to identify physical and transition risks and opportunities and to assess business resiliency. The analysis complemented existing work using internal scenario analysis for our long-term-outlook, to determine possible financial business impacts under a below 2°C scenario, as well as impacts on asset performance and financial returns under a high-warming scenario. The analysis identified physical risks using Intergovernmental Panel on Climate Change (IPCC) models aligned with high-warming and below 2°C transition scenarios to assess the impacts of high heat, high winds, floods and freeze-thaw cycles on asset operational performance, as well as the risk of potential damage and impacts to corporate offices. The analysis also identified transition risks and opportunities associated with the impact of a low-carbon transition on the demand for, and price of, Northland-generated energy and utility assets, as well as the impact of carbon pricing. The analysis found that Northland has significant potential upside from a low-carbon transition, with limited (albeit measurable) risks from physical climate change.</t>
    </r>
  </si>
  <si>
    <t>Thermal and Utilities</t>
  </si>
  <si>
    <t>External assurance and role of highest governance body and senior executives</t>
  </si>
  <si>
    <t>Committees of the highest governance body that are responsible for decision-making on and overseeing the management of the organization’s impacts on the economy, environment, and people</t>
  </si>
  <si>
    <t>Oneida Battery Energy Storage - 250 MW/1000  MWh; Baltic Power - 1140 MW gross offshore wind capacity</t>
  </si>
  <si>
    <t>Measurement used</t>
  </si>
  <si>
    <t>2. Sufficient action is taken by all actors to achieve a low-carbon transition, and a global target of below 2°C is achieved by 2050. These actions reduce, but do not eliminate, the  physical impacts of climate change</t>
  </si>
  <si>
    <t>Canada, United States, Spain</t>
  </si>
  <si>
    <t>Germany, The Netherlands</t>
  </si>
  <si>
    <t>Colombia (Boyacá, Meta)</t>
  </si>
  <si>
    <t>1</t>
  </si>
  <si>
    <t>Is there a site in or adjacent to protected or high biodiversity areas?</t>
  </si>
  <si>
    <t xml:space="preserve">Is there a site that has significant direct and indirect impacts on biodiversity? </t>
  </si>
  <si>
    <t>Boyacá, Colombia</t>
  </si>
  <si>
    <t>tonnes</t>
  </si>
  <si>
    <t>2023 Sustainability Report, page 39, 40</t>
  </si>
  <si>
    <t>2023 Sustainability Report pages 39, 40</t>
  </si>
  <si>
    <t>Comment/Response</t>
  </si>
  <si>
    <t>Reference</t>
  </si>
  <si>
    <t>2023 Annual Information Form, page 3</t>
  </si>
  <si>
    <t>2023 Annual Information Form, page 1</t>
  </si>
  <si>
    <t>2023 Annual Report, page 16; 2023 Sustainability Report, page 4</t>
  </si>
  <si>
    <t>2023 Annual Report, page 11</t>
  </si>
  <si>
    <t>2023 Annual Information Form, page 18; 2023 Annual Report, page 16</t>
  </si>
  <si>
    <t>2023 Annual Report pages 18-21</t>
  </si>
  <si>
    <t>Northland Power Announces Amendment to Its Diversity Policy to Further Enhance Its Diversity Targets</t>
  </si>
  <si>
    <t>Code of Business Conduct and Ethics</t>
  </si>
  <si>
    <t>Whistleblower Policy</t>
  </si>
  <si>
    <t>2023 Sustainability Report, pages 11, 27, 29</t>
  </si>
  <si>
    <t>Code of Conduct and Business Ethics and Supplier and Partner Code of Conduct</t>
  </si>
  <si>
    <t>Northland is a signatory of the UN Global Compact</t>
  </si>
  <si>
    <t>Employee training on policy commitments</t>
  </si>
  <si>
    <t>Code of Conduct and Business Ethics, Supplier and Partner Code of Conduct and Whistleblower Policy</t>
  </si>
  <si>
    <t>Code of Conduct and Business Ethics and Whistleblower Policy</t>
  </si>
  <si>
    <t>2023 Sustainability Report, pages 27, 46</t>
  </si>
  <si>
    <t>2023 Sustainability Report, pages 27, 29, 46</t>
  </si>
  <si>
    <t>Associations memberships</t>
  </si>
  <si>
    <t>Sustainability Report page 12-13, 42, 45-46</t>
  </si>
  <si>
    <t>Percentage covered by bargaining agreements</t>
  </si>
  <si>
    <t xml:space="preserve">GRI 305-4 </t>
  </si>
  <si>
    <t xml:space="preserve">GRI 305-5 </t>
  </si>
  <si>
    <t xml:space="preserve">GRI 305-7 </t>
  </si>
  <si>
    <t>Scope 1 GHG emissions</t>
  </si>
  <si>
    <t>Scope 2 GHG emissions</t>
  </si>
  <si>
    <t>Scope 3 GHG emissions</t>
  </si>
  <si>
    <t>GHG intensity be generation and revenue</t>
  </si>
  <si>
    <t xml:space="preserve"> -   </t>
  </si>
  <si>
    <t>Other significant air emissions</t>
  </si>
  <si>
    <t>2023 Sustainability Report, pages 32</t>
  </si>
  <si>
    <t>De acuerdo con la regualcion de la CREG se continuo con la aplicación de la senda tarifaria que permite un incremento controlado en las tarifas las cuales suben de acuerdo con un Porcentaje de Variación definido por los comercializadores y que en el caso de EBSA fluctuó entre el 1% y el 2%</t>
  </si>
  <si>
    <t>SAIDI</t>
  </si>
  <si>
    <t>We continue to work on industry research and internal review to inform our greater strategy, as well as an effective tracking and reporting mechanism for this indicator. We are also currently working towards understanding how Northland pay ratios could be influenced by various internal and external factors.</t>
  </si>
  <si>
    <t>Devex, Capex and Revenues</t>
  </si>
  <si>
    <t>Green Financings</t>
  </si>
  <si>
    <t>GRI 205-1</t>
  </si>
  <si>
    <t>GRI 205-3</t>
  </si>
  <si>
    <t>Operations assessed for risks related to corruption</t>
  </si>
  <si>
    <t>Communication and training about anti-corruption policies and procedures</t>
  </si>
  <si>
    <t>Confirmed incidents of corruption and actions taken</t>
  </si>
  <si>
    <t>Legal actions for anti-competitive behavior, anti-trust, and monopoly practices</t>
  </si>
  <si>
    <t xml:space="preserve">GRI 206-1 </t>
  </si>
  <si>
    <t>Green Financing Use of Proceeds</t>
  </si>
  <si>
    <t>Employee training: Business Conduct and Ethics</t>
  </si>
  <si>
    <t xml:space="preserve">Business Conduct and Ethics Training Hours </t>
  </si>
  <si>
    <t>Combatting Modern Slavery training hours</t>
  </si>
  <si>
    <t>Employee training: Child and Forced or Compulsory Labour</t>
  </si>
  <si>
    <t>GRI 406-1</t>
  </si>
  <si>
    <t>Incidents of discrimination and corrective actions taken</t>
  </si>
  <si>
    <t>GRI 408-1</t>
  </si>
  <si>
    <t>GRI 409-1</t>
  </si>
  <si>
    <t>Operations and suppliers at significant risk for incidents of child labor</t>
  </si>
  <si>
    <t>Operations and suppliers at significant risk for incidents of forced or compulsory labor</t>
  </si>
  <si>
    <t>GRI 308-1</t>
  </si>
  <si>
    <t>GRI 414-1</t>
  </si>
  <si>
    <t>We do not yet track detailed quantitative figures. However, we invite our suppliers to enroll in EcoVadis. Ecovadis provides detailed insight
into environmental, social and ethical risks within our global supply chain, including supplier sustainability ratings based on environmental criteria.</t>
  </si>
  <si>
    <t>We do not yet track detailed quantitative figures. However, we invite our suppliers to enroll in EcoVadis. Ecovadis provides detailed insight
into environmental, social and ethical risks within our global supply chain, including supplier sustainability ratings based on social criteria.</t>
  </si>
  <si>
    <t>Supplier and Partner Code of Conduct</t>
  </si>
  <si>
    <t>New suppliers that were screened using environmental criteria</t>
  </si>
  <si>
    <t>New suppliers that were screened using social criteria</t>
  </si>
  <si>
    <t>Occupational health and safety management system</t>
  </si>
  <si>
    <t>Hazard identification, risk assessment, and incident investigation</t>
  </si>
  <si>
    <t>Occupational health services</t>
  </si>
  <si>
    <t>Worker participation, consultation, and communication on occupational health and safety</t>
  </si>
  <si>
    <t>Worker training on occupational health and safety</t>
  </si>
  <si>
    <t>Promotion of worker health</t>
  </si>
  <si>
    <t>Prevention and mitigation of occupational health and safety impacts directly linked by business relationships</t>
  </si>
  <si>
    <t>Work-related injuries</t>
  </si>
  <si>
    <t>Work-related ill health</t>
  </si>
  <si>
    <t>Average hours of training per year per employee</t>
  </si>
  <si>
    <t>Average hours of training per year per employee (Health &amp; Safety)</t>
  </si>
  <si>
    <t>GRI 3:3</t>
  </si>
  <si>
    <t>Occupational Health and Safety training hours</t>
  </si>
  <si>
    <t>Priority: Biodiversity and Local Ecosystems</t>
  </si>
  <si>
    <t>Priority: Asset Integrity Management/Cyber and Information Security</t>
  </si>
  <si>
    <t>Priority: Talent Engagement, Development and Satisfaction</t>
  </si>
  <si>
    <t>2023 Sustainability Report, page 39, 40, 42</t>
  </si>
  <si>
    <t>Priority: Diversity, Inclusion and Belonging</t>
  </si>
  <si>
    <t xml:space="preserve">Priority: Community Engagement and Programs </t>
  </si>
  <si>
    <t>Direct economic value generated and
distributed</t>
  </si>
  <si>
    <t xml:space="preserve">GRI 201-1 </t>
  </si>
  <si>
    <t>Priority: Indigenous Engagement and Programs</t>
  </si>
  <si>
    <t>Priority: Credible, Transparent and Standardized Sustainability Information</t>
  </si>
  <si>
    <t>2023 Sustainability Report, page 3</t>
  </si>
  <si>
    <t>Other Important ESG topics</t>
  </si>
  <si>
    <t xml:space="preserve">GRI 403-1 </t>
  </si>
  <si>
    <t xml:space="preserve">GRI 403-2 </t>
  </si>
  <si>
    <t xml:space="preserve">GRI 403-3 </t>
  </si>
  <si>
    <t xml:space="preserve">GRI 403-4 </t>
  </si>
  <si>
    <t xml:space="preserve">GRI 403-5 </t>
  </si>
  <si>
    <t xml:space="preserve">GRI 403-6 </t>
  </si>
  <si>
    <t xml:space="preserve">GRI 403-7 </t>
  </si>
  <si>
    <t xml:space="preserve">GRI 403-9 </t>
  </si>
  <si>
    <t xml:space="preserve">GRI 403-10 </t>
  </si>
  <si>
    <t>GRI 404-1</t>
  </si>
  <si>
    <t>2023 Sustainability Report, pages 31-33</t>
  </si>
  <si>
    <t>GRI 304-2</t>
  </si>
  <si>
    <t>Ecological Impacts of Project Development and Operations</t>
  </si>
  <si>
    <t>New employee hires and employee turnover</t>
  </si>
  <si>
    <t>Benefits provided to full-time employees that are not provided to temporary or part-time employees</t>
  </si>
  <si>
    <t>Parental leave</t>
  </si>
  <si>
    <t>Incidents of violations involving rights of indigenous peoples</t>
  </si>
  <si>
    <t>Operations with local community engagement, impact assessments, and development
programs</t>
  </si>
  <si>
    <t>Operations with significant actual and potential negative impacts on local communities</t>
  </si>
  <si>
    <t>Water Management (Thermal Operations)</t>
  </si>
  <si>
    <t>305-5</t>
  </si>
  <si>
    <t>Tax Equity Bridge loan of USD 145M</t>
  </si>
  <si>
    <t>Hai Long</t>
  </si>
  <si>
    <t>Green Financings Use of Proceeds</t>
  </si>
  <si>
    <t>Fully allocated</t>
  </si>
  <si>
    <t xml:space="preserve">2.Devex includes project related expenses incurred pre-financial close (Pre-FC) and prior to capitalization of costs of our development activities and projects in each region, as well as development overhead expenses related to specific projects. </t>
  </si>
  <si>
    <t>3.Capex includes all construction-in-progress property, plant and equipment costs as well as cost associated with capitalized expenses for our joint venture development projects.</t>
  </si>
  <si>
    <t>2. Direct GHG emissions calculations use fuel combustion emission factors and AR5-100 year GWP values, except for CO₂ emissions from natural gas-fired facilities, which are calculated by mass balance. Emission factors are sourced from Canada’s Greenhouse Gas Reporting Program, Canada NIR, the U.S. EPA and the GHG Protocol.</t>
  </si>
  <si>
    <t>12. Applicable to Northland. Includes disposal and treatment of Northland’s office waste and hazardous waste from generation facilities and operations. Waste generated during construction is omitted from current reporting.</t>
  </si>
  <si>
    <t>1. Includes employees and contractors. Calculated based on the number of workers per month and standard industry working hours per week unless a timesheet or validated report/evidence is provided.</t>
  </si>
  <si>
    <t>2. The number of recordable work-related injuries by employees and contractors are separately disclosed in the Occupational Health &amp; Safety sheet. An injury or illness is considered a recordable incident if it results in any of the following: death, days away from work, restricted work or transfer to another job, medical treatment beyond first aid, or loss of consciousness. Additionally, a significant injury or illness diagnosed by a physician or other licensed health care professional is considered a recordable incident. Common types of injuries include slips, trips and falls, and bruises, cuts, and bone fractures arising from driving and contact with equipment.</t>
  </si>
  <si>
    <t>RR-WT-410a.3</t>
  </si>
  <si>
    <t>Description of efforts to address ecological and community impacts of wind energy production</t>
  </si>
  <si>
    <t xml:space="preserve">There were no solar PV projects under construction during 2023. </t>
  </si>
  <si>
    <t>2022 Sustainability Report, pages 46-47, 50-51</t>
  </si>
  <si>
    <t>2021 ESG Performance Index, p. 19 description applies to 2023</t>
  </si>
  <si>
    <t>Description of efforts in solar energy system project development to address community and ecological impacts</t>
  </si>
  <si>
    <t>2023 Sustainability Report, page 37</t>
  </si>
  <si>
    <t>SASB Index</t>
  </si>
  <si>
    <t>RR-ST-160a.2</t>
  </si>
  <si>
    <t>Ecological Impacts of Project Development</t>
  </si>
  <si>
    <t>Workforce Health &amp; Safety</t>
  </si>
  <si>
    <t>Greenhouse Gas Emissions &amp; Energy Resource Planning</t>
  </si>
  <si>
    <t>Air Quality</t>
  </si>
  <si>
    <t>Grid Resiliency</t>
  </si>
  <si>
    <t>Activity Metric</t>
  </si>
  <si>
    <t>SASB IF-EU Electric Utilities &amp; Power Generators
SASB RR-WT Wind Technology &amp; Project Developers
SASB RR-ST Solar Technology &amp; Project Developers</t>
  </si>
  <si>
    <t>Northland has reported in reference to GRI Standards for the period January 1 - December 31, 2023</t>
  </si>
  <si>
    <r>
      <rPr>
        <b/>
        <sz val="8"/>
        <color theme="1"/>
        <rFont val="Segoe UI"/>
        <family val="2"/>
      </rPr>
      <t>Economic Value Generated and Distributed</t>
    </r>
    <r>
      <rPr>
        <sz val="8"/>
        <color theme="1"/>
        <rFont val="Segoe UI"/>
        <family val="2"/>
      </rPr>
      <t xml:space="preserve">
Northland is an owner and operator of green electricity production infrastructure and a regulated utility. We use an operational control boundary to report electricity generation figures in accordance with the GHG Protocol and applicable standards. In January 2023, Northland formally commenced operating under a Business Unit structure focused by the following technologies: offshore wind, onshore renewables, and efficient natural gas and utilities. Northland’s regulated utility, Empresa de Energía de Boyacá (EBSA), is a distributor and retailer of electricity compensated under a regulated framework
</t>
    </r>
    <r>
      <rPr>
        <b/>
        <sz val="8"/>
        <color theme="1"/>
        <rFont val="Segoe UI"/>
        <family val="2"/>
      </rPr>
      <t xml:space="preserve">Green Financings Use of Proceeds
</t>
    </r>
    <r>
      <rPr>
        <sz val="8"/>
        <color theme="1"/>
        <rFont val="Segoe UI"/>
        <family val="2"/>
      </rPr>
      <t xml:space="preserve">Northland updated its Green Financing Framework in 2023 to enable issuance of green bonds, loans (corporate and project level) and other financing instruments to support the growth of Northland's renewable energy projects, notably onshore and offshore wind, solar PV, and battery storage. Northland's Green Financings, in accordance with this Framework, align with the Green Bond Principles (2021), the Green Loan Principles (2020) and the EU taxonomy. In 2023, Northland closed an inaugural offering of $500 million Green Subordinated Notes, which contributed to a total of 12.8 bn in Green Financings raised in 2023 to support Hai Long wind, Baltic Power wind and Oneida energy storage projects.
</t>
    </r>
    <r>
      <rPr>
        <b/>
        <sz val="8"/>
        <color theme="1"/>
        <rFont val="Segoe UI"/>
        <family val="2"/>
      </rPr>
      <t>Power Generation, Capacity under Development and Construction</t>
    </r>
    <r>
      <rPr>
        <sz val="8"/>
        <color theme="1"/>
        <rFont val="Segoe UI"/>
        <family val="2"/>
      </rPr>
      <t xml:space="preserve">
During 2023, the Hai Long Offshore wind project, Baltic Power offshore wind project and Oneida Energy Storage project reached financial close and La Lucha Solar project and New York onshore wind projects achieved COD. Gross capacity figures include Northland’s wholly and non-wholly owned subsidiaries and joint ventures.</t>
    </r>
  </si>
  <si>
    <r>
      <t>Efficient Natural Gas</t>
    </r>
    <r>
      <rPr>
        <b/>
        <vertAlign val="superscript"/>
        <sz val="11"/>
        <color rgb="FF000000"/>
        <rFont val="Calibri"/>
        <family val="2"/>
        <scheme val="minor"/>
      </rPr>
      <t>1</t>
    </r>
  </si>
  <si>
    <t>GRI-201; GRI-203</t>
  </si>
  <si>
    <t xml:space="preserve">Gross Production, Development and Construction Capacity (MW) </t>
  </si>
  <si>
    <r>
      <t>Energ</t>
    </r>
    <r>
      <rPr>
        <sz val="9"/>
        <color theme="1"/>
        <rFont val="Calibri"/>
        <family val="2"/>
      </rPr>
      <t>í</t>
    </r>
    <r>
      <rPr>
        <sz val="9"/>
        <color theme="1"/>
        <rFont val="Segoe UI"/>
        <family val="2"/>
      </rPr>
      <t>a Puesta en Marcha</t>
    </r>
  </si>
  <si>
    <t>Energy Storage Canada</t>
  </si>
  <si>
    <t>Typical monthly electric bill for residential customers for (1) the first 500 kilowatt hours</t>
  </si>
  <si>
    <t>and separately, (2) the first 1,000 kWh of electricity delivered per month.</t>
  </si>
  <si>
    <t xml:space="preserve">GRI 302-1; 302-3
</t>
  </si>
  <si>
    <t xml:space="preserve"> Significant fines are fines or penalties resulting from violations that occurred during the reporting year that are greater than the equivalent of USD 10,000 in the reporting currency (CAD)</t>
  </si>
  <si>
    <t>Powering Possibility</t>
  </si>
  <si>
    <t>219.30 MW (Ball Hill Wind,107.5 MW and Bluestone Wind, 111.8 MW) gross onshore wind capacity</t>
  </si>
  <si>
    <t>To finance capital expenditures associated with the development and construction of the Baltic Power offshore wind farm.</t>
  </si>
  <si>
    <t>Corporate Facilities</t>
  </si>
  <si>
    <t>Total new Green Financings in 2023 ($M CAD)</t>
  </si>
  <si>
    <t>Total allocated Green Financings in 2023 ($M CAD)</t>
  </si>
  <si>
    <t>Construction &amp; Term Loan, and Letter of Credit Facility of CAD 694M</t>
  </si>
  <si>
    <t>Construction &amp; Term Loans of NTD 117 B</t>
  </si>
  <si>
    <r>
      <t xml:space="preserve">Allocation of green financing proceeds in 2023. Amounts in millions of CAD unless otherwise indicated </t>
    </r>
    <r>
      <rPr>
        <b/>
        <vertAlign val="superscript"/>
        <sz val="8"/>
        <rFont val="Segoe UI"/>
        <family val="2"/>
      </rPr>
      <t>1</t>
    </r>
  </si>
  <si>
    <r>
      <t xml:space="preserve">Project Facilities </t>
    </r>
    <r>
      <rPr>
        <b/>
        <vertAlign val="superscript"/>
        <sz val="8"/>
        <rFont val="Segoe UI"/>
        <family val="2"/>
      </rPr>
      <t>2</t>
    </r>
  </si>
  <si>
    <r>
      <t xml:space="preserve">Total Financing, 
including Joint Venture partner interest </t>
    </r>
    <r>
      <rPr>
        <b/>
        <vertAlign val="superscript"/>
        <sz val="8"/>
        <rFont val="Segoe UI"/>
        <family val="2"/>
      </rPr>
      <t>3</t>
    </r>
  </si>
  <si>
    <r>
      <t xml:space="preserve">Total Financing,
excluding Joint Venture partner interest </t>
    </r>
    <r>
      <rPr>
        <b/>
        <vertAlign val="superscript"/>
        <sz val="8"/>
        <rFont val="Segoe UI"/>
        <family val="2"/>
      </rPr>
      <t>4</t>
    </r>
  </si>
  <si>
    <t>Baltic Power</t>
  </si>
  <si>
    <r>
      <t xml:space="preserve">Corporate Letter of Credit Facility of CAD 1,000M </t>
    </r>
    <r>
      <rPr>
        <b/>
        <vertAlign val="superscript"/>
        <sz val="8"/>
        <rFont val="Segoe UI"/>
        <family val="2"/>
      </rPr>
      <t>5</t>
    </r>
  </si>
  <si>
    <r>
      <t>Corporate Financing Facility of CAD 500M</t>
    </r>
    <r>
      <rPr>
        <b/>
        <sz val="8"/>
        <rFont val="Segoe UI"/>
        <family val="2"/>
      </rPr>
      <t xml:space="preserve"> </t>
    </r>
    <r>
      <rPr>
        <b/>
        <vertAlign val="superscript"/>
        <sz val="8"/>
        <rFont val="Segoe UI"/>
        <family val="2"/>
      </rPr>
      <t>6</t>
    </r>
  </si>
  <si>
    <t>1.Total Northland Revenues FY2023 include 14,326 K within the Corporate category.</t>
  </si>
  <si>
    <t>Total Northland Devex includes 18,445 K within the Corporate category.</t>
  </si>
  <si>
    <t>Total Northland Capex includes 31,512 K in within the Corporate category.</t>
  </si>
  <si>
    <t>4.Total Green Financing approved for eligible projects per Northland's Green Financing Framework (August 2023).</t>
  </si>
  <si>
    <r>
      <t>Onshore renewables</t>
    </r>
    <r>
      <rPr>
        <b/>
        <i/>
        <vertAlign val="superscript"/>
        <sz val="8"/>
        <color rgb="FF000000"/>
        <rFont val="Segoe UI"/>
        <family val="2"/>
      </rPr>
      <t>7</t>
    </r>
  </si>
  <si>
    <t>7. Solar and onshore wind electricity generated is 604 GWh and 1,907 GWh, respectively.</t>
  </si>
  <si>
    <t xml:space="preserve">8. The avoided carbon emissions due to generation from wind and solar farms are calculated assuming that the generation from the assets replaces electricity generated using fossil fuels. Residual emissions factors used in the calculation are sourced from various databases, including Carbon Footprint, Climate Registry and country-specific or regional repositories. Emissions factors are specific to the country or region where the wind or solar farm is located and are updated on an annual basis. </t>
  </si>
  <si>
    <r>
      <t>Electricity generated in regulated markets</t>
    </r>
    <r>
      <rPr>
        <b/>
        <vertAlign val="superscript"/>
        <sz val="9"/>
        <color rgb="FF000000"/>
        <rFont val="Segoe UI"/>
        <family val="2"/>
      </rPr>
      <t>9</t>
    </r>
  </si>
  <si>
    <t>11. Represents gross operational power generation capacity installed at COD. La Lucha solar project and New York onshore wind projects achieved commercial operations in June 2023 and October 2023, respectively. Northland's net production capacity (net economic interest) as at Dec. 31, 2023 is 2,947 MW.</t>
  </si>
  <si>
    <r>
      <t>Gross capacity under construction</t>
    </r>
    <r>
      <rPr>
        <b/>
        <vertAlign val="superscript"/>
        <sz val="9"/>
        <color rgb="FF000000"/>
        <rFont val="Segoe UI"/>
        <family val="2"/>
      </rPr>
      <t>12</t>
    </r>
  </si>
  <si>
    <t>12. Represents Hai Long offshore wind project, Baltic Power offshore wind project and Oneida energy storage project. Northland's net capacity (net economic interest) under construction as at Dec. 31, 2023 is 1,055 MW.</t>
  </si>
  <si>
    <r>
      <t>Gross capacity in development</t>
    </r>
    <r>
      <rPr>
        <b/>
        <vertAlign val="superscript"/>
        <sz val="9"/>
        <color rgb="FF000000"/>
        <rFont val="Segoe UI"/>
        <family val="2"/>
      </rPr>
      <t>13</t>
    </r>
  </si>
  <si>
    <t>13. Represents Northland's development pipeline of capitalized and identified growth projects. Total gross capacity figure FY2023 includes 2,1772 MW of other early-stage pipeline projects.</t>
  </si>
  <si>
    <t>14.Total electricity delivered to residential, commercial, industrial, wholesale and other customers (public sector, public lighting and non-regulated customers).</t>
  </si>
  <si>
    <t>15. Total residential, commercial, industrial and other customers served (public sector, public lighting and non-regulated customers).</t>
  </si>
  <si>
    <r>
      <t>Scope 1 (direct) GHG emissions</t>
    </r>
    <r>
      <rPr>
        <b/>
        <vertAlign val="superscript"/>
        <sz val="9"/>
        <color rgb="FF000000"/>
        <rFont val="Segoe UI"/>
        <family val="2"/>
      </rPr>
      <t>2</t>
    </r>
  </si>
  <si>
    <t>3.Emissions associated with purchased heating and electricity at corporate offices are included in Scope 2 figures.</t>
  </si>
  <si>
    <r>
      <t>By BU: Onshore Renewables</t>
    </r>
    <r>
      <rPr>
        <b/>
        <vertAlign val="superscript"/>
        <sz val="9"/>
        <color rgb="FF000000"/>
        <rFont val="Segoe UI"/>
        <family val="2"/>
      </rPr>
      <t>3</t>
    </r>
  </si>
  <si>
    <r>
      <t>By BU: Offshore Wind</t>
    </r>
    <r>
      <rPr>
        <b/>
        <vertAlign val="superscript"/>
        <sz val="9"/>
        <color rgb="FF000000"/>
        <rFont val="Segoe UI"/>
        <family val="2"/>
      </rPr>
      <t>3</t>
    </r>
  </si>
  <si>
    <r>
      <t>By BU: Efficient Natural Gas and Utilities</t>
    </r>
    <r>
      <rPr>
        <b/>
        <vertAlign val="superscript"/>
        <sz val="9"/>
        <color rgb="FF000000"/>
        <rFont val="Segoe UI"/>
        <family val="2"/>
      </rPr>
      <t>3</t>
    </r>
  </si>
  <si>
    <r>
      <t>Scope 2 (indirect) GHG emissions Location-based</t>
    </r>
    <r>
      <rPr>
        <b/>
        <vertAlign val="superscript"/>
        <sz val="9"/>
        <color rgb="FF000000"/>
        <rFont val="Segoe UI"/>
        <family val="2"/>
      </rPr>
      <t>4</t>
    </r>
  </si>
  <si>
    <r>
      <t>Scope 2 (indirect) GHG emissions Market-based</t>
    </r>
    <r>
      <rPr>
        <b/>
        <vertAlign val="superscript"/>
        <sz val="9"/>
        <color rgb="FF000000"/>
        <rFont val="Segoe UI"/>
        <family val="2"/>
      </rPr>
      <t>5</t>
    </r>
  </si>
  <si>
    <t>6. T &amp; D line losses are based on EBSA's commercial losses index.</t>
  </si>
  <si>
    <t>8. Northland includes emissions from the following greenhouse gases in its scope 3 inventory: carbon dioxide (CO2), methane (CH4), nitrous oxide (N2O). The categories reported are those identified, through a third-party assessment, as material or relevant for Northland for 2023. As a result of this assessment, Category 15, Investments, is a new category for 2023 reporting.</t>
  </si>
  <si>
    <r>
      <t>Emissions from T&amp;D losses (regulated utility)</t>
    </r>
    <r>
      <rPr>
        <b/>
        <i/>
        <vertAlign val="superscript"/>
        <sz val="8"/>
        <color rgb="FF000000"/>
        <rFont val="Segoe UI"/>
        <family val="2"/>
      </rPr>
      <t>6</t>
    </r>
  </si>
  <si>
    <r>
      <t>Purchased heat</t>
    </r>
    <r>
      <rPr>
        <b/>
        <i/>
        <vertAlign val="superscript"/>
        <sz val="8"/>
        <color rgb="FF000000"/>
        <rFont val="Segoe UI"/>
        <family val="2"/>
      </rPr>
      <t>7</t>
    </r>
  </si>
  <si>
    <r>
      <t>Scope 3 (other indirect) GHG emissions</t>
    </r>
    <r>
      <rPr>
        <b/>
        <vertAlign val="superscript"/>
        <sz val="9"/>
        <color rgb="FF000000"/>
        <rFont val="Segoe UI"/>
        <family val="2"/>
      </rPr>
      <t>8</t>
    </r>
  </si>
  <si>
    <t>10. Applicable to Northland. Includes emissions from extraction, production, and transportation of goods purchased by Northland that have extended life and are used to support revenue generating operation. This includes vehicles, machinery and computer equipment. It also includes activities related to construction and development of new projects.</t>
  </si>
  <si>
    <r>
      <t>Carbon offset annual total purchased</t>
    </r>
    <r>
      <rPr>
        <b/>
        <i/>
        <vertAlign val="superscript"/>
        <sz val="8"/>
        <color rgb="FF000000"/>
        <rFont val="Segoe UI"/>
        <family val="2"/>
      </rPr>
      <t>14</t>
    </r>
  </si>
  <si>
    <r>
      <t>Purchased goods &amp; services</t>
    </r>
    <r>
      <rPr>
        <b/>
        <i/>
        <vertAlign val="superscript"/>
        <sz val="8"/>
        <color rgb="FF000000"/>
        <rFont val="Segoe UI"/>
        <family val="2"/>
      </rPr>
      <t>9</t>
    </r>
  </si>
  <si>
    <r>
      <t>Capital goods</t>
    </r>
    <r>
      <rPr>
        <b/>
        <i/>
        <vertAlign val="superscript"/>
        <sz val="8"/>
        <color rgb="FF000000"/>
        <rFont val="Segoe UI"/>
        <family val="2"/>
      </rPr>
      <t>10</t>
    </r>
  </si>
  <si>
    <r>
      <t>Upstream fuel &amp; energy activities</t>
    </r>
    <r>
      <rPr>
        <b/>
        <i/>
        <vertAlign val="superscript"/>
        <sz val="8"/>
        <color rgb="FF000000"/>
        <rFont val="Segoe UI"/>
        <family val="2"/>
      </rPr>
      <t>11</t>
    </r>
  </si>
  <si>
    <r>
      <t>Waste generated in operations</t>
    </r>
    <r>
      <rPr>
        <b/>
        <i/>
        <vertAlign val="superscript"/>
        <sz val="8"/>
        <color rgb="FF000000"/>
        <rFont val="Segoe UI"/>
        <family val="2"/>
      </rPr>
      <t>12</t>
    </r>
  </si>
  <si>
    <r>
      <t>Business travel</t>
    </r>
    <r>
      <rPr>
        <b/>
        <i/>
        <vertAlign val="superscript"/>
        <sz val="8"/>
        <color rgb="FF000000"/>
        <rFont val="Segoe UI"/>
        <family val="2"/>
      </rPr>
      <t>13</t>
    </r>
  </si>
  <si>
    <r>
      <t>Employee commuting</t>
    </r>
    <r>
      <rPr>
        <b/>
        <i/>
        <vertAlign val="superscript"/>
        <sz val="8"/>
        <color rgb="FF000000"/>
        <rFont val="Segoe UI"/>
        <family val="2"/>
      </rPr>
      <t>15</t>
    </r>
  </si>
  <si>
    <r>
      <t>Investments</t>
    </r>
    <r>
      <rPr>
        <b/>
        <i/>
        <vertAlign val="superscript"/>
        <sz val="8"/>
        <color rgb="FF000000"/>
        <rFont val="Segoe UI"/>
        <family val="2"/>
      </rPr>
      <t>16</t>
    </r>
  </si>
  <si>
    <t>16. Applicable to Northland (new category added for 2023). Reflects joint ventures where Northland does not have operational control.</t>
  </si>
  <si>
    <t>14. Northland purchased Gold Standard verified offsets to account for impacts of business travel emissions. The Gold Standard is focused on progressing the United Nation’s Sustainable Development Goals (SDGs) and ensuring that project’s benefit their neighboring communities.</t>
  </si>
  <si>
    <t>15. Applicable to Northland. Includes emissions from the transportation of Northland employees between their homes and their worksites. Employee commuting emissions were calculated based on average commuting data for countries and major cities national census data, where available compared to number of days spent in the office based on Northland’s hybrid work model and employee headcount. Calculation for EBSA assumes 100% work from office time.</t>
  </si>
  <si>
    <r>
      <t>GHG emissions (Scope 1 &amp; 2) intensity by generation</t>
    </r>
    <r>
      <rPr>
        <b/>
        <vertAlign val="superscript"/>
        <sz val="9"/>
        <color rgb="FF000000"/>
        <rFont val="Segoe UI"/>
        <family val="2"/>
      </rPr>
      <t>17</t>
    </r>
  </si>
  <si>
    <t xml:space="preserve">We use AR5-100 year GWP values to calculate t CO₂ equivalents. </t>
  </si>
  <si>
    <t>1. Stationary fuel consumption emission factors are from the US EPA (AP-42) and mobile fuel consumption emission factors are from the European Monitoring and Evaluation Program (EMEP) and the European Environment Agency (EEA) 2016 Guidebook</t>
  </si>
  <si>
    <t>2. Calculation is based on SASB IF-EU120a.1 definition of “area of dense population” and facilities that are within 49 kilometres of area of dense population</t>
  </si>
  <si>
    <r>
      <t>Air Emissions, Energy Consumption and Intensity</t>
    </r>
    <r>
      <rPr>
        <b/>
        <vertAlign val="superscript"/>
        <sz val="10"/>
        <color rgb="FF00B050"/>
        <rFont val="Segoe UI"/>
        <family val="2"/>
      </rPr>
      <t>1,2</t>
    </r>
  </si>
  <si>
    <r>
      <t>Total energy consumption</t>
    </r>
    <r>
      <rPr>
        <b/>
        <vertAlign val="superscript"/>
        <sz val="9"/>
        <color rgb="FF000000"/>
        <rFont val="Segoe UI"/>
        <family val="2"/>
      </rPr>
      <t>3</t>
    </r>
  </si>
  <si>
    <t>3. Represents energy consumed within the organization at all of our sites and offices.</t>
  </si>
  <si>
    <r>
      <t>Total fuel consumption (non-renewable)</t>
    </r>
    <r>
      <rPr>
        <i/>
        <vertAlign val="superscript"/>
        <sz val="8"/>
        <color rgb="FF000000"/>
        <rFont val="Segoe UI"/>
        <family val="2"/>
      </rPr>
      <t>4</t>
    </r>
  </si>
  <si>
    <r>
      <t>Total fuel consumption (renewable)</t>
    </r>
    <r>
      <rPr>
        <i/>
        <vertAlign val="superscript"/>
        <sz val="8"/>
        <color rgb="FF000000"/>
        <rFont val="Segoe UI"/>
        <family val="2"/>
      </rPr>
      <t>5</t>
    </r>
  </si>
  <si>
    <r>
      <t>Electricity consumption (renewable + non-renewable)</t>
    </r>
    <r>
      <rPr>
        <i/>
        <vertAlign val="superscript"/>
        <sz val="8"/>
        <color rgb="FF000000"/>
        <rFont val="Segoe UI"/>
        <family val="2"/>
      </rPr>
      <t>6</t>
    </r>
  </si>
  <si>
    <r>
      <t>Third-party heating purchased</t>
    </r>
    <r>
      <rPr>
        <i/>
        <vertAlign val="superscript"/>
        <sz val="8"/>
        <color rgb="FF000000"/>
        <rFont val="Segoe UI"/>
        <family val="2"/>
      </rPr>
      <t>7</t>
    </r>
  </si>
  <si>
    <t>4. Represents consumption of energy from fossil fuels, including diesel, propane and natural gas used in stationary equipment, as well as diesel, gasoline, aviation fuel and A-1 jet-fuel used for mobile equipment and vehicles (including helicopters and vessels). Consumption data is sourced from invoices when available, otherwise consumption is based on estimates based on fuel tank measurements or estimates based on kilometres travelled for some vehicles.</t>
  </si>
  <si>
    <t>5. Northland stopped using biomass for energy generation from 2022 onward.</t>
  </si>
  <si>
    <t>6. Represents electricity purchased from the grid as well as through renewable or green energy contracts. Electricity consumption is based on invoices, except for at locations where invoice data is not available. In these cases, electricity consumption is estimated based on square footage occupied and consumption records from our Toronto Head Office.</t>
  </si>
  <si>
    <t>7. Represents heating purchased from a natural gas or district heating system. Natural gas consumption for heating at some offices is estimated based on consumption records from our Toronto Head Office due to unavailable invoice data at those locations.</t>
  </si>
  <si>
    <t xml:space="preserve">8. Represents the percentage of electricity purchased that is supplied through a renewable energy contract or covered by purchased RECs. </t>
  </si>
  <si>
    <r>
      <t>Electricity consumed from renewable sources</t>
    </r>
    <r>
      <rPr>
        <b/>
        <vertAlign val="superscript"/>
        <sz val="9"/>
        <color rgb="FF000000"/>
        <rFont val="Segoe UI"/>
        <family val="2"/>
      </rPr>
      <t>8</t>
    </r>
  </si>
  <si>
    <t>3. Significant fines are fines or penalties resulting from violations that occurred during the reporting year that are greater than the equivalent of USD 10,000 in the reporting currency (CAD).</t>
  </si>
  <si>
    <r>
      <t>Total process water withdrawn</t>
    </r>
    <r>
      <rPr>
        <b/>
        <vertAlign val="superscript"/>
        <sz val="9"/>
        <color rgb="FF000000"/>
        <rFont val="Segoe UI"/>
        <family val="2"/>
      </rPr>
      <t>4</t>
    </r>
  </si>
  <si>
    <t>4.Process water is all water that enters the operational water system to meet operational water demand.</t>
  </si>
  <si>
    <r>
      <t>in regions with high or extremely high baseline water stress</t>
    </r>
    <r>
      <rPr>
        <i/>
        <vertAlign val="superscript"/>
        <sz val="8"/>
        <color rgb="FF000000"/>
        <rFont val="Segoe UI"/>
        <family val="2"/>
      </rPr>
      <t>5</t>
    </r>
  </si>
  <si>
    <r>
      <t>Total process water returned</t>
    </r>
    <r>
      <rPr>
        <b/>
        <vertAlign val="superscript"/>
        <sz val="9"/>
        <color rgb="FF000000"/>
        <rFont val="Segoe UI"/>
        <family val="2"/>
      </rPr>
      <t>6</t>
    </r>
  </si>
  <si>
    <t>6. Percentage of water returned is calculated as the total water discharged (back to source) divided by the total water withdrawn. Water returned is returned at the same or higher quality standards as when withdrawn and meets local water quality guidelines.</t>
  </si>
  <si>
    <r>
      <t>Total process water consumed</t>
    </r>
    <r>
      <rPr>
        <b/>
        <vertAlign val="superscript"/>
        <sz val="9"/>
        <color rgb="FF000000"/>
        <rFont val="Segoe UI"/>
        <family val="2"/>
      </rPr>
      <t>7</t>
    </r>
  </si>
  <si>
    <t>5. Total water withdrawn in a high-stress region as identified by WRI’s Aqueduct Water Risk Atlas. The annual amount reported is within the permitted concessioned water amount from the community irrigation system and the site is not identified internally as impacting local communities’ irrigation needs.</t>
  </si>
  <si>
    <t>8. Total water consumed in a high-stress region as identified by WRI’s Aqueduct Water Risk Atlas. The annual amount reported is within the permitted concessioned water amount from the community irrigation system and the site is not identified internally as impacting local communities’ irrigation needs.</t>
  </si>
  <si>
    <r>
      <t>in regions with high or extremely high baseline water stress</t>
    </r>
    <r>
      <rPr>
        <i/>
        <vertAlign val="superscript"/>
        <sz val="8"/>
        <color rgb="FF000000"/>
        <rFont val="Segoe UI"/>
        <family val="2"/>
      </rPr>
      <t>8</t>
    </r>
  </si>
  <si>
    <r>
      <t>Total waste generated</t>
    </r>
    <r>
      <rPr>
        <b/>
        <vertAlign val="superscript"/>
        <sz val="9"/>
        <color rgb="FF000000"/>
        <rFont val="Segoe UI"/>
        <family val="2"/>
      </rPr>
      <t>9</t>
    </r>
  </si>
  <si>
    <t>9. There was a significant decrease in waste generated by EBSA in 2023 due to a significant decrease in maintenance and repair activities throughout the year.</t>
  </si>
  <si>
    <r>
      <t>Hazardous waste generated</t>
    </r>
    <r>
      <rPr>
        <i/>
        <vertAlign val="superscript"/>
        <sz val="8"/>
        <color rgb="FF000000"/>
        <rFont val="Segoe UI"/>
        <family val="2"/>
      </rPr>
      <t>10</t>
    </r>
  </si>
  <si>
    <r>
      <t>Hazardous waste recycled or prepared for reuse</t>
    </r>
    <r>
      <rPr>
        <i/>
        <vertAlign val="superscript"/>
        <sz val="8"/>
        <color rgb="FF000000"/>
        <rFont val="Segoe UI"/>
        <family val="2"/>
      </rPr>
      <t>11</t>
    </r>
  </si>
  <si>
    <r>
      <t>Non-hazardous waste recycled or prepared for reuse</t>
    </r>
    <r>
      <rPr>
        <i/>
        <vertAlign val="superscript"/>
        <sz val="8"/>
        <color rgb="FF000000"/>
        <rFont val="Segoe UI"/>
        <family val="2"/>
      </rPr>
      <t>11</t>
    </r>
  </si>
  <si>
    <r>
      <t>Total waste recycled or prepared for reuse</t>
    </r>
    <r>
      <rPr>
        <b/>
        <vertAlign val="superscript"/>
        <sz val="9"/>
        <color rgb="FF000000"/>
        <rFont val="Segoe UI"/>
        <family val="2"/>
      </rPr>
      <t>11</t>
    </r>
  </si>
  <si>
    <r>
      <t>Sites used for operational activities</t>
    </r>
    <r>
      <rPr>
        <b/>
        <vertAlign val="superscript"/>
        <sz val="9"/>
        <color rgb="FF000000"/>
        <rFont val="Segoe UI"/>
        <family val="2"/>
      </rPr>
      <t>12</t>
    </r>
  </si>
  <si>
    <t>12. Data associated with operational activities is identified from the commercial operations data (COD) of a project.</t>
  </si>
  <si>
    <r>
      <t>Area of operations</t>
    </r>
    <r>
      <rPr>
        <i/>
        <vertAlign val="superscript"/>
        <sz val="8"/>
        <color rgb="FF000000"/>
        <rFont val="Segoe UI"/>
        <family val="2"/>
      </rPr>
      <t>13</t>
    </r>
  </si>
  <si>
    <r>
      <t>Significant impacts of activities, products and services on biodiversity</t>
    </r>
    <r>
      <rPr>
        <b/>
        <vertAlign val="superscript"/>
        <sz val="9"/>
        <color rgb="FF000000"/>
        <rFont val="Segoe UI"/>
        <family val="2"/>
      </rPr>
      <t>14</t>
    </r>
  </si>
  <si>
    <t>14. In 2023, we completed our onshore wind construction projects in New York state and had two offshore wind projects under construction in Europe and Asia. There were no project delays related to ecological impacts.
See our 2022 Sustainability Report for information on how we protect ecosystems and support biodiversity and our 2023 Sustainability Report for an update on our strategy, programs and initiatives.</t>
  </si>
  <si>
    <r>
      <t>Total hours worked (all sites)</t>
    </r>
    <r>
      <rPr>
        <b/>
        <vertAlign val="superscript"/>
        <sz val="9"/>
        <color rgb="FF000000"/>
        <rFont val="Segoe UI"/>
        <family val="2"/>
      </rPr>
      <t>1</t>
    </r>
  </si>
  <si>
    <r>
      <t>Total recordable work-related injuries</t>
    </r>
    <r>
      <rPr>
        <b/>
        <vertAlign val="superscript"/>
        <sz val="9"/>
        <color rgb="FF000000"/>
        <rFont val="Segoe UI"/>
        <family val="2"/>
      </rPr>
      <t>2</t>
    </r>
  </si>
  <si>
    <r>
      <t>Total lost-time injuries</t>
    </r>
    <r>
      <rPr>
        <b/>
        <vertAlign val="superscript"/>
        <sz val="9"/>
        <color rgb="FF000000"/>
        <rFont val="Segoe UI"/>
        <family val="2"/>
      </rPr>
      <t>3</t>
    </r>
  </si>
  <si>
    <t>3. An injury that prevents a worker from returning to their next scheduled workday or shift. Occurrences, not total numbers of days missed, are accounted for in this disclosure.</t>
  </si>
  <si>
    <t>4. An unplanned incident in which no property or environmental damage or personal injury occurred, but where damage or personal injury easily could have occurred but for a slight circumstantial shift.</t>
  </si>
  <si>
    <r>
      <t>Total near misses</t>
    </r>
    <r>
      <rPr>
        <b/>
        <vertAlign val="superscript"/>
        <sz val="9"/>
        <color rgb="FF000000"/>
        <rFont val="Segoe UI"/>
        <family val="2"/>
      </rPr>
      <t>4</t>
    </r>
  </si>
  <si>
    <r>
      <t>Total Recordable Incident Rate (TRIR)</t>
    </r>
    <r>
      <rPr>
        <b/>
        <vertAlign val="superscript"/>
        <sz val="9"/>
        <color rgb="FF000000"/>
        <rFont val="Segoe UI"/>
        <family val="2"/>
      </rPr>
      <t>5,6</t>
    </r>
  </si>
  <si>
    <r>
      <t>Lost-Time Injury Frequency Rate (LTIFR)</t>
    </r>
    <r>
      <rPr>
        <b/>
        <vertAlign val="superscript"/>
        <sz val="9"/>
        <color rgb="FF000000"/>
        <rFont val="Segoe UI"/>
        <family val="2"/>
      </rPr>
      <t>6</t>
    </r>
  </si>
  <si>
    <r>
      <t>Near Miss Frequency Rate (NMFR)</t>
    </r>
    <r>
      <rPr>
        <b/>
        <vertAlign val="superscript"/>
        <sz val="9"/>
        <color rgb="FF000000"/>
        <rFont val="Segoe UI"/>
        <family val="2"/>
      </rPr>
      <t>6</t>
    </r>
  </si>
  <si>
    <r>
      <t>Number of high-consequence work-related injuries</t>
    </r>
    <r>
      <rPr>
        <b/>
        <vertAlign val="superscript"/>
        <sz val="9"/>
        <color rgb="FF000000"/>
        <rFont val="Segoe UI"/>
        <family val="2"/>
      </rPr>
      <t>7</t>
    </r>
  </si>
  <si>
    <r>
      <t>Total health and safety training hours delivered</t>
    </r>
    <r>
      <rPr>
        <b/>
        <vertAlign val="superscript"/>
        <sz val="9"/>
        <color rgb="FF000000"/>
        <rFont val="Segoe UI"/>
        <family val="2"/>
      </rPr>
      <t>8</t>
    </r>
  </si>
  <si>
    <t>8.Includes employee and contractor training hours, which are calculated based on the number of participants per session and the duration of that training session.</t>
  </si>
  <si>
    <t>28. Represents the percentage of Executive Officers and Board of Directors who completed self-identification (diversity) surveys in early 2024.</t>
  </si>
  <si>
    <t>1. An ‘incident’ refers to a legal action or complaint registered with the reporting organization or competent authorities through a formal process, or an instance of non-compliance identified by the organization through established procedures. Established procedures to identify instances of non-compliance can include management system audits, formal monitoring programs, or grievance mechanisms.</t>
  </si>
  <si>
    <t>2. Northland takes into account several qualifications and criteria and has implemented some or several of these criteria at all onshore and offshore projects. Our natural-gas fired facilities are not included in this figure. EBSA actively engages with community action councils, which are committees representing communities in the various regions where EBSA operates.</t>
  </si>
  <si>
    <r>
      <t>Operations with implemented local community engagement, impact assessments, and/or development programs</t>
    </r>
    <r>
      <rPr>
        <b/>
        <vertAlign val="superscript"/>
        <sz val="9"/>
        <color rgb="FF000000"/>
        <rFont val="Segoe UI"/>
        <family val="2"/>
      </rPr>
      <t>2</t>
    </r>
  </si>
  <si>
    <t>3. An operation with significant impacts is one that has a higher than average potential of negative impacts, or actual negative impacts, on the social, economic or environmental well-being of local communities. Results of environmental and social impact assessments are available at project specific websites or upon request.</t>
  </si>
  <si>
    <r>
      <t>Operations with significant actual and potential negative impacts on local communities</t>
    </r>
    <r>
      <rPr>
        <b/>
        <vertAlign val="superscript"/>
        <sz val="9"/>
        <color rgb="FF000000"/>
        <rFont val="Segoe UI"/>
        <family val="2"/>
      </rPr>
      <t>3</t>
    </r>
  </si>
  <si>
    <r>
      <t>Revenues Generated</t>
    </r>
    <r>
      <rPr>
        <b/>
        <vertAlign val="superscript"/>
        <sz val="9"/>
        <color rgb="FF000000"/>
        <rFont val="Segoe UI"/>
        <family val="2"/>
      </rPr>
      <t>1</t>
    </r>
  </si>
  <si>
    <r>
      <t>Operating costs</t>
    </r>
    <r>
      <rPr>
        <b/>
        <vertAlign val="superscript"/>
        <sz val="9"/>
        <color rgb="FF000000"/>
        <rFont val="Segoe UI"/>
        <family val="2"/>
      </rPr>
      <t>2</t>
    </r>
  </si>
  <si>
    <r>
      <t>Payments to capital providers</t>
    </r>
    <r>
      <rPr>
        <b/>
        <vertAlign val="superscript"/>
        <sz val="9"/>
        <color rgb="FF000000"/>
        <rFont val="Segoe UI"/>
        <family val="2"/>
      </rPr>
      <t>4</t>
    </r>
  </si>
  <si>
    <r>
      <t>Payments to governments</t>
    </r>
    <r>
      <rPr>
        <b/>
        <vertAlign val="superscript"/>
        <sz val="9"/>
        <color rgb="FF000000"/>
        <rFont val="Segoe UI"/>
        <family val="2"/>
      </rPr>
      <t>5</t>
    </r>
  </si>
  <si>
    <r>
      <t>Donations and sponsorships</t>
    </r>
    <r>
      <rPr>
        <i/>
        <vertAlign val="superscript"/>
        <sz val="8"/>
        <color rgb="FF000000"/>
        <rFont val="Segoe UI"/>
        <family val="2"/>
      </rPr>
      <t>6</t>
    </r>
  </si>
  <si>
    <r>
      <t>Community contribution agreements</t>
    </r>
    <r>
      <rPr>
        <i/>
        <vertAlign val="superscript"/>
        <sz val="8"/>
        <color rgb="FF000000"/>
        <rFont val="Segoe UI"/>
        <family val="2"/>
      </rPr>
      <t>7</t>
    </r>
  </si>
  <si>
    <r>
      <t>Total economic value distributed</t>
    </r>
    <r>
      <rPr>
        <b/>
        <vertAlign val="superscript"/>
        <sz val="9"/>
        <color rgb="FF000000"/>
        <rFont val="Segoe UI"/>
        <family val="2"/>
      </rPr>
      <t>8</t>
    </r>
  </si>
  <si>
    <r>
      <t>Net economic value retained</t>
    </r>
    <r>
      <rPr>
        <b/>
        <vertAlign val="superscript"/>
        <sz val="9"/>
        <color rgb="FF000000"/>
        <rFont val="Segoe UI"/>
        <family val="2"/>
      </rPr>
      <t>9</t>
    </r>
  </si>
  <si>
    <t>5. Payments to governments is limited to current-year tax expenses recognized on an accrual basis.</t>
  </si>
  <si>
    <r>
      <t>Total electricity delivered</t>
    </r>
    <r>
      <rPr>
        <b/>
        <vertAlign val="superscript"/>
        <sz val="9"/>
        <color rgb="FF000000"/>
        <rFont val="Segoe UI"/>
        <family val="2"/>
      </rPr>
      <t>3</t>
    </r>
  </si>
  <si>
    <r>
      <t>All other customers</t>
    </r>
    <r>
      <rPr>
        <i/>
        <vertAlign val="superscript"/>
        <sz val="8"/>
        <color rgb="FF000000"/>
        <rFont val="Segoe UI"/>
        <family val="2"/>
      </rPr>
      <t>4</t>
    </r>
  </si>
  <si>
    <r>
      <t>Length of transmission and distribution lines</t>
    </r>
    <r>
      <rPr>
        <b/>
        <vertAlign val="superscript"/>
        <sz val="9"/>
        <color rgb="FF000000"/>
        <rFont val="Segoe UI"/>
        <family val="2"/>
      </rPr>
      <t>5</t>
    </r>
  </si>
  <si>
    <r>
      <t xml:space="preserve">Average retail electric rate for residential customers </t>
    </r>
    <r>
      <rPr>
        <b/>
        <vertAlign val="superscript"/>
        <sz val="9"/>
        <color rgb="FF000000"/>
        <rFont val="Segoe UI"/>
        <family val="2"/>
      </rPr>
      <t>6,7</t>
    </r>
  </si>
  <si>
    <r>
      <t>Average retail electric rate for commercial customers</t>
    </r>
    <r>
      <rPr>
        <b/>
        <vertAlign val="superscript"/>
        <sz val="9"/>
        <color rgb="FF000000"/>
        <rFont val="Segoe UI"/>
        <family val="2"/>
      </rPr>
      <t>6,7</t>
    </r>
    <r>
      <rPr>
        <b/>
        <sz val="9"/>
        <color rgb="FF000000"/>
        <rFont val="Segoe UI"/>
        <family val="2"/>
      </rPr>
      <t xml:space="preserve"> </t>
    </r>
  </si>
  <si>
    <r>
      <t>Average retail electric rate for industrial customers</t>
    </r>
    <r>
      <rPr>
        <b/>
        <vertAlign val="superscript"/>
        <sz val="9"/>
        <color rgb="FF000000"/>
        <rFont val="Segoe UI"/>
        <family val="2"/>
      </rPr>
      <t>6,7</t>
    </r>
  </si>
  <si>
    <r>
      <t>Typical monthly electric bill for residential customers for the first 500 kWh of electricity delivered</t>
    </r>
    <r>
      <rPr>
        <b/>
        <vertAlign val="superscript"/>
        <sz val="9"/>
        <color rgb="FF000000"/>
        <rFont val="Segoe UI"/>
        <family val="2"/>
      </rPr>
      <t>7</t>
    </r>
  </si>
  <si>
    <r>
      <t>Typical monthly electric bill for residential customers for the first 1,000 kWh of electricity delivered</t>
    </r>
    <r>
      <rPr>
        <b/>
        <vertAlign val="superscript"/>
        <sz val="9"/>
        <color rgb="FF000000"/>
        <rFont val="Segoe UI"/>
        <family val="2"/>
      </rPr>
      <t>7</t>
    </r>
  </si>
  <si>
    <r>
      <t>System Average Interruption Duration Index</t>
    </r>
    <r>
      <rPr>
        <b/>
        <vertAlign val="superscript"/>
        <sz val="9"/>
        <color rgb="FF000000"/>
        <rFont val="Segoe UI"/>
        <family val="2"/>
      </rPr>
      <t>8</t>
    </r>
  </si>
  <si>
    <r>
      <t>System Average Interruption Frequency Index</t>
    </r>
    <r>
      <rPr>
        <b/>
        <vertAlign val="superscript"/>
        <sz val="9"/>
        <color rgb="FF000000"/>
        <rFont val="Segoe UI"/>
        <family val="2"/>
      </rPr>
      <t>8</t>
    </r>
  </si>
  <si>
    <r>
      <t>Customer Average Interruption Duration Index, inclusive of major event days</t>
    </r>
    <r>
      <rPr>
        <b/>
        <vertAlign val="superscript"/>
        <sz val="9"/>
        <color rgb="FF000000"/>
        <rFont val="Segoe UI"/>
        <family val="2"/>
      </rPr>
      <t>8</t>
    </r>
    <r>
      <rPr>
        <b/>
        <sz val="9"/>
        <color rgb="FF000000"/>
        <rFont val="Segoe UI"/>
        <family val="2"/>
      </rPr>
      <t> </t>
    </r>
  </si>
  <si>
    <t>1. The total includes public sector (government) and public lighting and non-regulated customers (5,052 and 159, respectively). Represents 340,152 and 206,189 urban and rural end-users (customers served), respectively.</t>
  </si>
  <si>
    <t>3. Total electricity delivered to residential, commercial, industrial, wholesale and other customers (public sector, public lighting and non-regulated customers).</t>
  </si>
  <si>
    <t>6. Rates reported are an average of rates by voltage level for each customer type.</t>
  </si>
  <si>
    <r>
      <t xml:space="preserve">Revenues </t>
    </r>
    <r>
      <rPr>
        <vertAlign val="superscript"/>
        <sz val="11"/>
        <color rgb="FF000000"/>
        <rFont val="Calibri"/>
        <family val="2"/>
        <scheme val="minor"/>
      </rPr>
      <t>2</t>
    </r>
    <r>
      <rPr>
        <sz val="11"/>
        <color rgb="FF000000"/>
        <rFont val="Calibri"/>
        <family val="2"/>
        <scheme val="minor"/>
      </rPr>
      <t xml:space="preserve"> </t>
    </r>
  </si>
  <si>
    <r>
      <t xml:space="preserve">DEVEX </t>
    </r>
    <r>
      <rPr>
        <vertAlign val="superscript"/>
        <sz val="11"/>
        <color rgb="FF000000"/>
        <rFont val="Calibri"/>
        <family val="2"/>
        <scheme val="minor"/>
      </rPr>
      <t>3</t>
    </r>
    <r>
      <rPr>
        <sz val="11"/>
        <color rgb="FF000000"/>
        <rFont val="Calibri"/>
        <family val="2"/>
        <scheme val="minor"/>
      </rPr>
      <t xml:space="preserve"> </t>
    </r>
  </si>
  <si>
    <r>
      <t xml:space="preserve">CAPEX </t>
    </r>
    <r>
      <rPr>
        <vertAlign val="superscript"/>
        <sz val="11"/>
        <color rgb="FF000000"/>
        <rFont val="Calibri"/>
        <family val="2"/>
        <scheme val="minor"/>
      </rPr>
      <t>4</t>
    </r>
    <r>
      <rPr>
        <sz val="11"/>
        <color rgb="FF000000"/>
        <rFont val="Calibri"/>
        <family val="2"/>
        <scheme val="minor"/>
      </rPr>
      <t xml:space="preserve"> </t>
    </r>
  </si>
  <si>
    <r>
      <t xml:space="preserve">Operating costs </t>
    </r>
    <r>
      <rPr>
        <vertAlign val="superscript"/>
        <sz val="11"/>
        <color rgb="FF000000"/>
        <rFont val="Calibri"/>
        <family val="2"/>
        <scheme val="minor"/>
      </rPr>
      <t>5</t>
    </r>
    <r>
      <rPr>
        <sz val="11"/>
        <color rgb="FF000000"/>
        <rFont val="Calibri"/>
        <family val="2"/>
        <scheme val="minor"/>
      </rPr>
      <t xml:space="preserve"> </t>
    </r>
  </si>
  <si>
    <r>
      <t xml:space="preserve">Employee wages and benefits </t>
    </r>
    <r>
      <rPr>
        <vertAlign val="superscript"/>
        <sz val="11"/>
        <color rgb="FF000000"/>
        <rFont val="Calibri"/>
        <family val="2"/>
        <scheme val="minor"/>
      </rPr>
      <t>6</t>
    </r>
  </si>
  <si>
    <r>
      <t xml:space="preserve">Payments to providers of capital </t>
    </r>
    <r>
      <rPr>
        <vertAlign val="superscript"/>
        <sz val="11"/>
        <color rgb="FF000000"/>
        <rFont val="Calibri"/>
        <family val="2"/>
        <scheme val="minor"/>
      </rPr>
      <t>7</t>
    </r>
  </si>
  <si>
    <r>
      <t xml:space="preserve">Payments to governments </t>
    </r>
    <r>
      <rPr>
        <vertAlign val="superscript"/>
        <sz val="11"/>
        <color rgb="FF000000"/>
        <rFont val="Calibri"/>
        <family val="2"/>
        <scheme val="minor"/>
      </rPr>
      <t>8</t>
    </r>
  </si>
  <si>
    <r>
      <t xml:space="preserve">Community investments </t>
    </r>
    <r>
      <rPr>
        <vertAlign val="superscript"/>
        <sz val="11"/>
        <color rgb="FF000000"/>
        <rFont val="Calibri"/>
        <family val="2"/>
        <scheme val="minor"/>
      </rPr>
      <t>9</t>
    </r>
  </si>
  <si>
    <r>
      <t xml:space="preserve">% Donations and sponsorships </t>
    </r>
    <r>
      <rPr>
        <i/>
        <vertAlign val="superscript"/>
        <sz val="11"/>
        <color rgb="FF000000"/>
        <rFont val="Calibri"/>
        <family val="2"/>
        <scheme val="minor"/>
      </rPr>
      <t>10</t>
    </r>
  </si>
  <si>
    <r>
      <t xml:space="preserve">% Community contribution agreements </t>
    </r>
    <r>
      <rPr>
        <i/>
        <vertAlign val="superscript"/>
        <sz val="11"/>
        <color rgb="FF000000"/>
        <rFont val="Calibri"/>
        <family val="2"/>
        <scheme val="minor"/>
      </rPr>
      <t>11</t>
    </r>
  </si>
  <si>
    <t>5. Operating costs include cost of sales, plant operating costs and general and administrative costs</t>
  </si>
  <si>
    <t>6. Employee wages and benefits included payroll costs, including, but not limited to, employer-paid benefit premiums, employer-matched savings contributions and allowances</t>
  </si>
  <si>
    <t>7. Payments to capital providers include payments for interest and dividends to common shareholders, preferred shareholder and non-controlling interest partners, disclosed on a cash basis</t>
  </si>
  <si>
    <r>
      <t xml:space="preserve">10. Donations are defined in our </t>
    </r>
    <r>
      <rPr>
        <b/>
        <i/>
        <sz val="9"/>
        <color theme="9" tint="-0.499984740745262"/>
        <rFont val="Calibri"/>
        <family val="2"/>
        <scheme val="minor"/>
      </rPr>
      <t>Community Investment Policy</t>
    </r>
  </si>
  <si>
    <t>11. Community Contributions Agreements are committed investments agreed upon through a formal agreement; these may be in place during initial development and construction or throughout the life of the operation to support meeting the needs of the community</t>
  </si>
  <si>
    <t>ESG Performance Data &amp; GRI Index</t>
  </si>
  <si>
    <r>
      <t>Gross production capacity</t>
    </r>
    <r>
      <rPr>
        <vertAlign val="superscript"/>
        <sz val="11"/>
        <color rgb="FF000000"/>
        <rFont val="Calibri"/>
        <family val="2"/>
        <scheme val="minor"/>
      </rPr>
      <t>1</t>
    </r>
  </si>
  <si>
    <r>
      <t>Gross capacity under construction</t>
    </r>
    <r>
      <rPr>
        <vertAlign val="superscript"/>
        <sz val="11"/>
        <color rgb="FF000000"/>
        <rFont val="Calibri"/>
        <family val="2"/>
        <scheme val="minor"/>
      </rPr>
      <t>2</t>
    </r>
  </si>
  <si>
    <r>
      <t>Gross capacity in development</t>
    </r>
    <r>
      <rPr>
        <vertAlign val="superscript"/>
        <sz val="11"/>
        <color rgb="FF000000"/>
        <rFont val="Calibri"/>
        <family val="2"/>
        <scheme val="minor"/>
      </rPr>
      <t>3</t>
    </r>
  </si>
  <si>
    <t>Occupational Health &amp; Safety</t>
  </si>
  <si>
    <t>Workforce &amp; Talent Engagement</t>
  </si>
  <si>
    <t>Diversity &amp; Inclusion</t>
  </si>
  <si>
    <t>Local &amp; Indigenous Communities</t>
  </si>
  <si>
    <r>
      <rPr>
        <b/>
        <sz val="8"/>
        <rFont val="Segoe UI"/>
        <family val="2"/>
      </rPr>
      <t>Diversity, Inclusion and Belonging</t>
    </r>
    <r>
      <rPr>
        <sz val="8"/>
        <rFont val="Segoe UI"/>
        <family val="2"/>
      </rPr>
      <t xml:space="preserve">
Northland is committed to fostering an inclusive environment across the organization, where everyone is empowered to do their best work, all differences are welcome, practices are equitable, and everyone experiences a sense of belonging. Northland tracks gender metrics for use in labour and insurance records and gender figures reported are not self-identified. In 2023, 40% and 38% of the Board of Directors and Executive Officers, respectively, were women and women comprised 28% of all employees in management positions.
</t>
    </r>
    <r>
      <rPr>
        <b/>
        <sz val="8"/>
        <rFont val="Segoe UI"/>
        <family val="2"/>
      </rPr>
      <t xml:space="preserve">Glint Survey
</t>
    </r>
    <r>
      <rPr>
        <sz val="8"/>
        <rFont val="Segoe UI"/>
        <family val="2"/>
      </rPr>
      <t xml:space="preserve">Northland conducts an annual employee engagement survey to measure employee perception of diversity, inclusion and belonging at Northland. The survey, conducted through third-party employee engagement platform, Glint, was shared with all permanent employees or those on a long-term or fixed-term contract. Employee participation in the survey increased by 2.4% from 2022. </t>
    </r>
    <r>
      <rPr>
        <b/>
        <sz val="8"/>
        <rFont val="Segoe UI"/>
        <family val="2"/>
      </rPr>
      <t xml:space="preserve">
Self ID Survey</t>
    </r>
    <r>
      <rPr>
        <sz val="8"/>
        <rFont val="Segoe UI"/>
        <family val="2"/>
      </rPr>
      <t xml:space="preserve">
An inaugural voluntary and anonymous survey was conducted in 2021 with the Board of Directors and Executive Officers to capture self-identified diversity of governance bodies. Questions in the survey were related to how individuals perceived themselves and included definitions for  terms used. This survey was repeated in early 2024 to inform our Diversity Inclusion and Belonging strategy. In 2025, we will begin expanding our demographic data to better understand a wider variety of dimensions around diversity. 
</t>
    </r>
  </si>
  <si>
    <r>
      <t>Energy Consumption within the Organisation</t>
    </r>
    <r>
      <rPr>
        <b/>
        <vertAlign val="superscript"/>
        <sz val="10"/>
        <color rgb="FF0075C9"/>
        <rFont val="Segoe UI"/>
        <family val="2"/>
      </rPr>
      <t>1</t>
    </r>
  </si>
  <si>
    <r>
      <t>Total Fuel Consumption</t>
    </r>
    <r>
      <rPr>
        <b/>
        <vertAlign val="superscript"/>
        <sz val="11"/>
        <color rgb="FF000000"/>
        <rFont val="Calibri"/>
        <family val="2"/>
      </rPr>
      <t>2</t>
    </r>
  </si>
  <si>
    <r>
      <t>Purchased Heating</t>
    </r>
    <r>
      <rPr>
        <b/>
        <vertAlign val="superscript"/>
        <sz val="11"/>
        <color rgb="FF000000"/>
        <rFont val="Calibri"/>
        <family val="2"/>
      </rPr>
      <t>3</t>
    </r>
  </si>
  <si>
    <r>
      <t>Total Electricity Consumption</t>
    </r>
    <r>
      <rPr>
        <b/>
        <vertAlign val="superscript"/>
        <sz val="11"/>
        <color rgb="FF000000"/>
        <rFont val="Calibri"/>
        <family val="2"/>
      </rPr>
      <t>4</t>
    </r>
  </si>
  <si>
    <r>
      <t>Renewable Electricity Purchased from Grid</t>
    </r>
    <r>
      <rPr>
        <vertAlign val="superscript"/>
        <sz val="11"/>
        <color rgb="FF000000"/>
        <rFont val="Calibri"/>
        <family val="2"/>
      </rPr>
      <t>5</t>
    </r>
  </si>
  <si>
    <r>
      <t>Onshore BU</t>
    </r>
    <r>
      <rPr>
        <b/>
        <vertAlign val="superscript"/>
        <sz val="11"/>
        <color rgb="FF000000"/>
        <rFont val="Calibri"/>
        <family val="2"/>
        <scheme val="minor"/>
      </rPr>
      <t>1</t>
    </r>
  </si>
  <si>
    <r>
      <t>Total electricity generated</t>
    </r>
    <r>
      <rPr>
        <b/>
        <vertAlign val="superscript"/>
        <sz val="11"/>
        <color rgb="FF000000"/>
        <rFont val="Calibri"/>
        <family val="2"/>
        <scheme val="minor"/>
      </rPr>
      <t>2</t>
    </r>
  </si>
  <si>
    <r>
      <t>Electricity generated in regulated markets</t>
    </r>
    <r>
      <rPr>
        <b/>
        <vertAlign val="superscript"/>
        <sz val="11"/>
        <color rgb="FF000000"/>
        <rFont val="Calibri"/>
        <family val="2"/>
        <scheme val="minor"/>
      </rPr>
      <t>3</t>
    </r>
  </si>
  <si>
    <r>
      <t>Avoided GHG emissions</t>
    </r>
    <r>
      <rPr>
        <b/>
        <vertAlign val="superscript"/>
        <sz val="11"/>
        <color rgb="FF000000"/>
        <rFont val="Calibri"/>
        <family val="2"/>
        <scheme val="minor"/>
      </rPr>
      <t>4</t>
    </r>
  </si>
  <si>
    <t>2. Electricity generated figures are aligned with Northland financial reporting and include paid curtailments captured on an accrual basis</t>
  </si>
  <si>
    <t>3. Northland operates in two regulated markets, Quebec and Saskatchewan, in Canada</t>
  </si>
  <si>
    <r>
      <t>Greenhouse Gas (GHG) Emissions Intensity</t>
    </r>
    <r>
      <rPr>
        <b/>
        <vertAlign val="superscript"/>
        <sz val="10"/>
        <color rgb="FF0075C9"/>
        <rFont val="Segoe UI"/>
        <family val="2"/>
      </rPr>
      <t>1</t>
    </r>
  </si>
  <si>
    <r>
      <t>Greenhouse Gas (GHG) Emissions</t>
    </r>
    <r>
      <rPr>
        <b/>
        <vertAlign val="superscript"/>
        <sz val="10"/>
        <color rgb="FF0075C9"/>
        <rFont val="Segoe UI"/>
        <family val="2"/>
      </rPr>
      <t>1</t>
    </r>
  </si>
  <si>
    <t>Not tracked</t>
  </si>
  <si>
    <r>
      <t>Scope 1 direct GHG emissions</t>
    </r>
    <r>
      <rPr>
        <b/>
        <vertAlign val="superscript"/>
        <sz val="11"/>
        <color rgb="FF000000"/>
        <rFont val="Calibri"/>
        <family val="2"/>
        <scheme val="minor"/>
      </rPr>
      <t>2</t>
    </r>
  </si>
  <si>
    <r>
      <t>Scope 1 by GHG</t>
    </r>
    <r>
      <rPr>
        <b/>
        <vertAlign val="superscript"/>
        <sz val="11"/>
        <color rgb="FF000000"/>
        <rFont val="Calibri"/>
        <family val="2"/>
        <scheme val="minor"/>
      </rPr>
      <t>3</t>
    </r>
  </si>
  <si>
    <t>Carbon Dioxide (CO₂) emissions</t>
  </si>
  <si>
    <t>Methane (CH₄) emissions</t>
  </si>
  <si>
    <t>Nitrous Oxide (N₂O) emissions</t>
  </si>
  <si>
    <t>Sulfur hexafluoride (SF₆) emissions</t>
  </si>
  <si>
    <r>
      <t>Scope 2 indirect GHG emissions (t CO2e)</t>
    </r>
    <r>
      <rPr>
        <b/>
        <vertAlign val="superscript"/>
        <sz val="11"/>
        <color rgb="FF000000"/>
        <rFont val="Calibri"/>
        <family val="2"/>
        <scheme val="minor"/>
      </rPr>
      <t>4</t>
    </r>
  </si>
  <si>
    <r>
      <t>Associated with T&amp;D line losses</t>
    </r>
    <r>
      <rPr>
        <vertAlign val="superscript"/>
        <sz val="11"/>
        <color rgb="FF000000"/>
        <rFont val="Calibri"/>
        <family val="2"/>
        <scheme val="minor"/>
      </rPr>
      <t>5</t>
    </r>
  </si>
  <si>
    <r>
      <t>Location-based</t>
    </r>
    <r>
      <rPr>
        <vertAlign val="superscript"/>
        <sz val="11"/>
        <color rgb="FF000000"/>
        <rFont val="Calibri"/>
        <family val="2"/>
        <scheme val="minor"/>
      </rPr>
      <t>6</t>
    </r>
  </si>
  <si>
    <r>
      <t>Market-based</t>
    </r>
    <r>
      <rPr>
        <vertAlign val="superscript"/>
        <sz val="11"/>
        <color rgb="FF000000"/>
        <rFont val="Calibri"/>
        <family val="2"/>
        <scheme val="minor"/>
      </rPr>
      <t>7</t>
    </r>
  </si>
  <si>
    <r>
      <t>Total Scope 3 indirect GHG emissions (t CO2e)</t>
    </r>
    <r>
      <rPr>
        <b/>
        <vertAlign val="superscript"/>
        <sz val="11"/>
        <color rgb="FF000000"/>
        <rFont val="Calibri"/>
        <family val="2"/>
        <scheme val="minor"/>
      </rPr>
      <t>1</t>
    </r>
  </si>
  <si>
    <r>
      <t>Category 1 - Purchased Goods &amp; Services</t>
    </r>
    <r>
      <rPr>
        <vertAlign val="superscript"/>
        <sz val="11"/>
        <color rgb="FF000000"/>
        <rFont val="Calibri"/>
        <family val="2"/>
        <scheme val="minor"/>
      </rPr>
      <t>2</t>
    </r>
  </si>
  <si>
    <r>
      <t>Category 2 - Capital Goods</t>
    </r>
    <r>
      <rPr>
        <vertAlign val="superscript"/>
        <sz val="11"/>
        <color rgb="FF000000"/>
        <rFont val="Calibri"/>
        <family val="2"/>
        <scheme val="minor"/>
      </rPr>
      <t>3</t>
    </r>
  </si>
  <si>
    <r>
      <t>Category 4 - Upstream transportation &amp; distribution</t>
    </r>
    <r>
      <rPr>
        <i/>
        <vertAlign val="superscript"/>
        <sz val="11"/>
        <color rgb="FF44546A"/>
        <rFont val="Calibri"/>
        <family val="2"/>
        <scheme val="minor"/>
      </rPr>
      <t>5</t>
    </r>
  </si>
  <si>
    <r>
      <t>Category 5 - Waste generated in operations</t>
    </r>
    <r>
      <rPr>
        <vertAlign val="superscript"/>
        <sz val="11"/>
        <color rgb="FF000000"/>
        <rFont val="Calibri"/>
        <family val="2"/>
        <scheme val="minor"/>
      </rPr>
      <t>6</t>
    </r>
  </si>
  <si>
    <r>
      <t>Category 6 - Business travel</t>
    </r>
    <r>
      <rPr>
        <vertAlign val="superscript"/>
        <sz val="11"/>
        <color rgb="FF000000"/>
        <rFont val="Calibri"/>
        <family val="2"/>
        <scheme val="minor"/>
      </rPr>
      <t>7</t>
    </r>
  </si>
  <si>
    <r>
      <t>Category 7 - Employee commuting</t>
    </r>
    <r>
      <rPr>
        <vertAlign val="superscript"/>
        <sz val="11"/>
        <color rgb="FF000000"/>
        <rFont val="Calibri"/>
        <family val="2"/>
        <scheme val="minor"/>
      </rPr>
      <t>8</t>
    </r>
  </si>
  <si>
    <r>
      <t>Category 15 - Investments</t>
    </r>
    <r>
      <rPr>
        <vertAlign val="superscript"/>
        <sz val="11"/>
        <color rgb="FF000000"/>
        <rFont val="Calibri"/>
        <family val="2"/>
        <scheme val="minor"/>
      </rPr>
      <t>9</t>
    </r>
  </si>
  <si>
    <t>2. Applicable to Northland. Includes emissions from extraction, production, and transportation of goods and services purchased by Northland and EBSA. For Northland this includes primarily services (e.g. administration, engineering/ technical support, repair and maintenance). A spend-based approach was used to calculate emissions using US (USEEIO) models, excluding emissions associated with construction of new generating assets</t>
  </si>
  <si>
    <t>5. Applicable to Northland but included in other categories  – Transportation of materials and services to development sites and facilities requiring repair and maintenance (i.e. fuel related to helicopter travel) is already covered under scope 1 for repair and maintenance and emission factors for Category 2: Capital Goods</t>
  </si>
  <si>
    <r>
      <t>Category 3 - Fuel- and energy-related activities</t>
    </r>
    <r>
      <rPr>
        <vertAlign val="superscript"/>
        <sz val="11"/>
        <color rgb="FF000000"/>
        <rFont val="Calibri"/>
        <family val="2"/>
        <scheme val="minor"/>
      </rPr>
      <t>4</t>
    </r>
  </si>
  <si>
    <r>
      <t>Other Significant Air Emissions</t>
    </r>
    <r>
      <rPr>
        <b/>
        <vertAlign val="superscript"/>
        <sz val="10"/>
        <color rgb="FF0075C9"/>
        <rFont val="Segoe UI"/>
        <family val="2"/>
      </rPr>
      <t>1</t>
    </r>
  </si>
  <si>
    <t>Volatile Organic Compounds (VOC) emissions</t>
  </si>
  <si>
    <t>Sulfur Oxides (SOx) emissions</t>
  </si>
  <si>
    <r>
      <t>Emissions in or near areas of dense population</t>
    </r>
    <r>
      <rPr>
        <vertAlign val="superscript"/>
        <sz val="11"/>
        <color rgb="FF000000"/>
        <rFont val="Calibri"/>
        <family val="2"/>
        <scheme val="minor"/>
      </rPr>
      <t>2</t>
    </r>
  </si>
  <si>
    <t>4. Applicable to Northland. Includes upstream extraction, production, and transportation of fuels and energy purchased or acquired (e.g. natural gas, propane, diesel, gasoline). Also includes upstream generation of electricity purchased by EBSA and T&amp;D emissions from electricity consumed by Northland. Emissions for upstream electricity consumption were calculated using electricity consumption data from facilities and offices and country-specific grid emission factors, where available</t>
  </si>
  <si>
    <t>7. Applicable to Northland. Includes transportation of employees for business-related activities (i.e. air travel, accommodation, car rental, rail). Business travel emissions for 2022 have been restated to reflect a more complete data set associated with travel in Europe. Business travel emissions were estimated using spend data for business travel categories using USEEIO models
and where available GHG emissions from travel data provided by our travel agents</t>
  </si>
  <si>
    <t>1. Significant spills are those included in Northland’s financial statements due to resulting liabilities within the reporting year, or where there are exceedances per environmental permitting requirements. 
2. In 2023 there was a hazardous spill at Lebrija, Spain reported to three Agencies as legally required. The spill did not result in a fine or penalty, was quickly remediated, and no cumulative impacts to the environment were observed.</t>
  </si>
  <si>
    <r>
      <t>Total Area of Operational Sites</t>
    </r>
    <r>
      <rPr>
        <b/>
        <vertAlign val="superscript"/>
        <sz val="10"/>
        <color rgb="FF0075C9"/>
        <rFont val="Segoe UI"/>
        <family val="2"/>
      </rPr>
      <t>1</t>
    </r>
  </si>
  <si>
    <r>
      <t>Total area (ha) of sites in operations (owned or leased) categorized by technology</t>
    </r>
    <r>
      <rPr>
        <b/>
        <vertAlign val="superscript"/>
        <sz val="11"/>
        <color rgb="FF000000"/>
        <rFont val="Calibri"/>
        <family val="2"/>
        <scheme val="minor"/>
      </rPr>
      <t>3</t>
    </r>
  </si>
  <si>
    <r>
      <t>Operational Sites Owned, Leased, Managed in, or Adjacent to, Protected Areas and Areas of High Biodiversity Value Outside Protected Areas</t>
    </r>
    <r>
      <rPr>
        <b/>
        <vertAlign val="superscript"/>
        <sz val="10"/>
        <color rgb="FF0075C9"/>
        <rFont val="Segoe UI"/>
        <family val="2"/>
      </rPr>
      <t>1</t>
    </r>
  </si>
  <si>
    <t>Electricity Production Operations</t>
  </si>
  <si>
    <r>
      <t>Were there any site shutdowns or project delays due to ecological impacts?</t>
    </r>
    <r>
      <rPr>
        <b/>
        <vertAlign val="superscript"/>
        <sz val="11"/>
        <color rgb="FF000000"/>
        <rFont val="Calibri"/>
        <family val="2"/>
      </rPr>
      <t>1</t>
    </r>
  </si>
  <si>
    <t>2. Impact that can adversely affect the integrity of a geographic area or region, either directly or indirectly, by substantially changing its ecological features, structures, and functions across its whole area, and over the long term</t>
  </si>
  <si>
    <r>
      <t xml:space="preserve">Significant impacts </t>
    </r>
    <r>
      <rPr>
        <b/>
        <vertAlign val="superscript"/>
        <sz val="11"/>
        <color rgb="FF000000"/>
        <rFont val="Calibri"/>
        <family val="2"/>
        <scheme val="minor"/>
      </rPr>
      <t>2</t>
    </r>
    <r>
      <rPr>
        <b/>
        <sz val="11"/>
        <color rgb="FF000000"/>
        <rFont val="Calibri"/>
        <family val="2"/>
        <scheme val="minor"/>
      </rPr>
      <t xml:space="preserve"> </t>
    </r>
    <r>
      <rPr>
        <sz val="11"/>
        <color rgb="FF000000"/>
        <rFont val="Calibri"/>
        <family val="2"/>
        <scheme val="minor"/>
      </rPr>
      <t>of activities to biodiversity during construction phase of project development</t>
    </r>
  </si>
  <si>
    <r>
      <t xml:space="preserve">Significant impacts </t>
    </r>
    <r>
      <rPr>
        <b/>
        <vertAlign val="superscript"/>
        <sz val="11"/>
        <color rgb="FF000000"/>
        <rFont val="Calibri"/>
        <family val="2"/>
        <scheme val="minor"/>
      </rPr>
      <t>2</t>
    </r>
    <r>
      <rPr>
        <b/>
        <sz val="11"/>
        <color rgb="FF000000"/>
        <rFont val="Calibri"/>
        <family val="2"/>
        <scheme val="minor"/>
      </rPr>
      <t xml:space="preserve"> </t>
    </r>
    <r>
      <rPr>
        <sz val="11"/>
        <color rgb="FF000000"/>
        <rFont val="Calibri"/>
        <family val="2"/>
        <scheme val="minor"/>
      </rPr>
      <t>of services to biodiversity during operations phase of project development</t>
    </r>
  </si>
  <si>
    <t>13. Area of operations is based on environmental documentation and site drawings and estimates provided by site managers or supervisors. Area of EBSA transmission and distribution lines is not included FY2023.</t>
  </si>
  <si>
    <r>
      <t>Process Water</t>
    </r>
    <r>
      <rPr>
        <b/>
        <vertAlign val="superscript"/>
        <sz val="10"/>
        <color rgb="FF0075C9"/>
        <rFont val="Segoe UI"/>
        <family val="2"/>
      </rPr>
      <t>1</t>
    </r>
    <r>
      <rPr>
        <b/>
        <sz val="10"/>
        <color rgb="FF0075C9"/>
        <rFont val="Segoe UI"/>
        <family val="2"/>
      </rPr>
      <t xml:space="preserve"> Management</t>
    </r>
  </si>
  <si>
    <r>
      <t>Yes</t>
    </r>
    <r>
      <rPr>
        <i/>
        <vertAlign val="superscript"/>
        <sz val="9"/>
        <color rgb="FF000000"/>
        <rFont val="Calibri"/>
        <family val="2"/>
        <scheme val="minor"/>
      </rPr>
      <t>2</t>
    </r>
  </si>
  <si>
    <r>
      <t>% Process Water Returned to Source</t>
    </r>
    <r>
      <rPr>
        <b/>
        <vertAlign val="superscript"/>
        <sz val="11"/>
        <color theme="1"/>
        <rFont val="Calibri"/>
        <family val="2"/>
        <scheme val="minor"/>
      </rPr>
      <t>3</t>
    </r>
  </si>
  <si>
    <r>
      <t>Regulated Utility</t>
    </r>
    <r>
      <rPr>
        <b/>
        <vertAlign val="superscript"/>
        <sz val="11"/>
        <color rgb="FF000000"/>
        <rFont val="Calibri"/>
        <family val="2"/>
        <scheme val="minor"/>
      </rPr>
      <t>1</t>
    </r>
  </si>
  <si>
    <r>
      <t>Recycled or prepared for reuse</t>
    </r>
    <r>
      <rPr>
        <vertAlign val="superscript"/>
        <sz val="11"/>
        <color rgb="FF000000"/>
        <rFont val="Calibri"/>
        <family val="2"/>
        <scheme val="minor"/>
      </rPr>
      <t>2</t>
    </r>
  </si>
  <si>
    <r>
      <t>Total Hazardous Waste Generated</t>
    </r>
    <r>
      <rPr>
        <b/>
        <vertAlign val="superscript"/>
        <sz val="11"/>
        <color rgb="FF000000"/>
        <rFont val="Calibri"/>
        <family val="2"/>
        <scheme val="minor"/>
      </rPr>
      <t>3</t>
    </r>
  </si>
  <si>
    <t>3. Hazardous waste is defined by applicable regulations in the reporting jurisdiction</t>
  </si>
  <si>
    <t xml:space="preserve">Combined H&amp;S Performance </t>
  </si>
  <si>
    <r>
      <t>Total hours worked</t>
    </r>
    <r>
      <rPr>
        <b/>
        <vertAlign val="superscript"/>
        <sz val="11"/>
        <color rgb="FF000000"/>
        <rFont val="Calibri"/>
        <family val="2"/>
      </rPr>
      <t>1</t>
    </r>
  </si>
  <si>
    <r>
      <t>Total recordable work-related injuries</t>
    </r>
    <r>
      <rPr>
        <b/>
        <vertAlign val="superscript"/>
        <sz val="11"/>
        <color rgb="FF000000"/>
        <rFont val="Calibri"/>
        <family val="2"/>
      </rPr>
      <t>2</t>
    </r>
  </si>
  <si>
    <t>7. Life-changing or high-consequence incidents are work-related injuries from which a worker cannot, or is not expected to, recover to pre-injury health status within six months.</t>
  </si>
  <si>
    <t>1. Employee is defined as an individual who is in an employment relationship with the organization according to national law or practice. Calculated based on the number of workers per month and standard industry working hours per week unless a timesheet or validated report/evidence is provided.</t>
  </si>
  <si>
    <t>Employee Health and Safety Performance</t>
  </si>
  <si>
    <t>Contractor Health and Safety Performance</t>
  </si>
  <si>
    <t>NP Offices</t>
  </si>
  <si>
    <r>
      <t>Incidents affecting communities where emergency procedures were activated</t>
    </r>
    <r>
      <rPr>
        <b/>
        <vertAlign val="superscript"/>
        <sz val="11"/>
        <color rgb="FF000000"/>
        <rFont val="Calibri"/>
        <family val="2"/>
      </rPr>
      <t>1</t>
    </r>
  </si>
  <si>
    <t>Headcount number</t>
  </si>
  <si>
    <t>Average number</t>
  </si>
  <si>
    <r>
      <t>Global Workforce</t>
    </r>
    <r>
      <rPr>
        <b/>
        <vertAlign val="superscript"/>
        <sz val="10"/>
        <color rgb="FF0075C9"/>
        <rFont val="Segoe UI"/>
        <family val="2"/>
      </rPr>
      <t>1</t>
    </r>
    <r>
      <rPr>
        <b/>
        <sz val="10"/>
        <color rgb="FF0075C9"/>
        <rFont val="Segoe UI"/>
        <family val="2"/>
      </rPr>
      <t xml:space="preserve"> by Employment Type, Contract, Gender and Region</t>
    </r>
  </si>
  <si>
    <r>
      <t>Total Permanent Employees</t>
    </r>
    <r>
      <rPr>
        <b/>
        <vertAlign val="superscript"/>
        <sz val="11"/>
        <color rgb="FF000000"/>
        <rFont val="Calibri"/>
        <family val="2"/>
      </rPr>
      <t>3</t>
    </r>
  </si>
  <si>
    <r>
      <t xml:space="preserve">    Total Temporary Employees</t>
    </r>
    <r>
      <rPr>
        <b/>
        <vertAlign val="superscript"/>
        <sz val="11"/>
        <color rgb="FF000000"/>
        <rFont val="Calibri"/>
        <family val="2"/>
      </rPr>
      <t>4</t>
    </r>
  </si>
  <si>
    <r>
      <t xml:space="preserve">    Total Full-time Employees</t>
    </r>
    <r>
      <rPr>
        <b/>
        <vertAlign val="superscript"/>
        <sz val="11"/>
        <color rgb="FF000000"/>
        <rFont val="Calibri"/>
        <family val="2"/>
      </rPr>
      <t>5</t>
    </r>
  </si>
  <si>
    <r>
      <t xml:space="preserve">    Total Part-time Employees</t>
    </r>
    <r>
      <rPr>
        <b/>
        <vertAlign val="superscript"/>
        <sz val="11"/>
        <color rgb="FF000000"/>
        <rFont val="Calibri"/>
        <family val="2"/>
      </rPr>
      <t>6</t>
    </r>
  </si>
  <si>
    <r>
      <t>Colombia</t>
    </r>
    <r>
      <rPr>
        <b/>
        <vertAlign val="superscript"/>
        <sz val="11"/>
        <color rgb="FF000000"/>
        <rFont val="Calibri"/>
        <family val="2"/>
        <scheme val="minor"/>
      </rPr>
      <t>1</t>
    </r>
  </si>
  <si>
    <r>
      <t>Colombia</t>
    </r>
    <r>
      <rPr>
        <b/>
        <vertAlign val="superscript"/>
        <sz val="11"/>
        <color rgb="FF000000"/>
        <rFont val="Calibri"/>
        <family val="2"/>
        <scheme val="minor"/>
      </rPr>
      <t>2</t>
    </r>
    <r>
      <rPr>
        <b/>
        <sz val="11"/>
        <color rgb="FF000000"/>
        <rFont val="Calibri"/>
        <family val="2"/>
        <scheme val="minor"/>
      </rPr>
      <t xml:space="preserve"> </t>
    </r>
  </si>
  <si>
    <r>
      <t>Total Turnover</t>
    </r>
    <r>
      <rPr>
        <b/>
        <vertAlign val="superscript"/>
        <sz val="11"/>
        <color rgb="FF000000"/>
        <rFont val="Calibri"/>
        <family val="2"/>
      </rPr>
      <t>1</t>
    </r>
  </si>
  <si>
    <r>
      <t>Total Turnover Rate</t>
    </r>
    <r>
      <rPr>
        <b/>
        <vertAlign val="superscript"/>
        <sz val="11"/>
        <color rgb="FF000000"/>
        <rFont val="Calibri"/>
        <family val="2"/>
      </rPr>
      <t>1</t>
    </r>
  </si>
  <si>
    <r>
      <t>Total Voluntary Turnover Rate</t>
    </r>
    <r>
      <rPr>
        <b/>
        <vertAlign val="superscript"/>
        <sz val="11"/>
        <color rgb="FF000000"/>
        <rFont val="Calibri"/>
        <family val="2"/>
      </rPr>
      <t>1</t>
    </r>
  </si>
  <si>
    <t>2. EBSA voluntary turnover rates are not included in these figures and are as follows:  Total Female Voluntary Turnover Rate is 4.76% and Total Male Voluntary Turnover Rate is 4.64%</t>
  </si>
  <si>
    <r>
      <t>Voluntary Employee Turnover</t>
    </r>
    <r>
      <rPr>
        <b/>
        <vertAlign val="superscript"/>
        <sz val="10"/>
        <color rgb="FF0075C9"/>
        <rFont val="Segoe UI"/>
        <family val="2"/>
      </rPr>
      <t>1</t>
    </r>
    <r>
      <rPr>
        <b/>
        <sz val="10"/>
        <color rgb="FF0075C9"/>
        <rFont val="Segoe UI"/>
        <family val="2"/>
      </rPr>
      <t xml:space="preserve"> Rate by Gender, and Region</t>
    </r>
  </si>
  <si>
    <t>Internal Hires, Transfers and/or Promotions</t>
  </si>
  <si>
    <r>
      <t>Employees covered by collective bargaining agreements</t>
    </r>
    <r>
      <rPr>
        <b/>
        <vertAlign val="superscript"/>
        <sz val="11"/>
        <color rgb="FF000000"/>
        <rFont val="Calibri"/>
        <family val="2"/>
      </rPr>
      <t>1</t>
    </r>
  </si>
  <si>
    <r>
      <t>Number of internal hires (promotion)</t>
    </r>
    <r>
      <rPr>
        <b/>
        <vertAlign val="superscript"/>
        <sz val="11"/>
        <color rgb="FF000000"/>
        <rFont val="Calibri"/>
        <family val="2"/>
      </rPr>
      <t>1</t>
    </r>
  </si>
  <si>
    <r>
      <t>Permanent employees who received a performance and career review</t>
    </r>
    <r>
      <rPr>
        <vertAlign val="superscript"/>
        <sz val="11"/>
        <color rgb="FF000000"/>
        <rFont val="Calibri"/>
        <family val="2"/>
      </rPr>
      <t>1</t>
    </r>
  </si>
  <si>
    <t>Percentage of Permanent Employees Receiving Performance and Career Development Reviews</t>
  </si>
  <si>
    <r>
      <t>% women Executive Officers</t>
    </r>
    <r>
      <rPr>
        <b/>
        <vertAlign val="superscript"/>
        <sz val="11"/>
        <color rgb="FF000000"/>
        <rFont val="Calibri"/>
        <family val="2"/>
      </rPr>
      <t>2</t>
    </r>
  </si>
  <si>
    <r>
      <t>% Women Executives</t>
    </r>
    <r>
      <rPr>
        <b/>
        <vertAlign val="superscript"/>
        <sz val="11"/>
        <color rgb="FF000000"/>
        <rFont val="Calibri"/>
        <family val="2"/>
      </rPr>
      <t>3</t>
    </r>
  </si>
  <si>
    <r>
      <t>% Women Directors</t>
    </r>
    <r>
      <rPr>
        <b/>
        <vertAlign val="superscript"/>
        <sz val="11"/>
        <color rgb="FF000000"/>
        <rFont val="Calibri"/>
        <family val="2"/>
      </rPr>
      <t>4</t>
    </r>
  </si>
  <si>
    <r>
      <t>% Women  Managers</t>
    </r>
    <r>
      <rPr>
        <b/>
        <vertAlign val="superscript"/>
        <sz val="11"/>
        <color rgb="FF000000"/>
        <rFont val="Calibri"/>
        <family val="2"/>
      </rPr>
      <t>5</t>
    </r>
  </si>
  <si>
    <r>
      <t>% Women Individual Contributors</t>
    </r>
    <r>
      <rPr>
        <b/>
        <vertAlign val="superscript"/>
        <sz val="11"/>
        <color rgb="FF000000"/>
        <rFont val="Calibri"/>
        <family val="2"/>
      </rPr>
      <t>6</t>
    </r>
  </si>
  <si>
    <r>
      <t>% Women in all Management Positions</t>
    </r>
    <r>
      <rPr>
        <b/>
        <vertAlign val="superscript"/>
        <sz val="11"/>
        <color rgb="FF000000"/>
        <rFont val="Calibri"/>
        <family val="2"/>
      </rPr>
      <t>7</t>
    </r>
  </si>
  <si>
    <r>
      <t>Annual Employee Engagement Survey</t>
    </r>
    <r>
      <rPr>
        <b/>
        <vertAlign val="superscript"/>
        <sz val="10"/>
        <color rgb="FF0075C9"/>
        <rFont val="Segoe UI"/>
        <family val="2"/>
      </rPr>
      <t>1</t>
    </r>
  </si>
  <si>
    <t>20. Employees from EBSA and Gemini Wind Park do not participate in annual engagement surveys.</t>
  </si>
  <si>
    <t>EO and Board Member Responses</t>
  </si>
  <si>
    <r>
      <t>Gender identity</t>
    </r>
    <r>
      <rPr>
        <vertAlign val="superscript"/>
        <sz val="11"/>
        <color rgb="FF000000"/>
        <rFont val="Calibri"/>
        <family val="2"/>
      </rPr>
      <t>2</t>
    </r>
  </si>
  <si>
    <r>
      <t>Actual or potential negative impacts</t>
    </r>
    <r>
      <rPr>
        <b/>
        <vertAlign val="superscript"/>
        <sz val="10"/>
        <color rgb="FF0075C9"/>
        <rFont val="Segoe UI"/>
        <family val="2"/>
      </rPr>
      <t>1</t>
    </r>
    <r>
      <rPr>
        <b/>
        <sz val="10"/>
        <color rgb="FF0075C9"/>
        <rFont val="Segoe UI"/>
        <family val="2"/>
      </rPr>
      <t xml:space="preserve"> on local communities near operations</t>
    </r>
    <r>
      <rPr>
        <b/>
        <vertAlign val="superscript"/>
        <sz val="10"/>
        <color rgb="FF0075C9"/>
        <rFont val="Segoe UI"/>
        <family val="2"/>
      </rPr>
      <t>2</t>
    </r>
  </si>
  <si>
    <r>
      <rPr>
        <b/>
        <sz val="8"/>
        <color theme="1"/>
        <rFont val="Segoe UI"/>
        <family val="2"/>
      </rPr>
      <t>Empresa de Energía de Boyacá Grid Resiliency and Service Territory</t>
    </r>
    <r>
      <rPr>
        <sz val="8"/>
        <color theme="1"/>
        <rFont val="Segoe UI"/>
        <family val="2"/>
      </rPr>
      <t xml:space="preserve">
Northland’s regulated utility, EBSA, supplies electricity to the Department of Boyacá in Colombia. EBSA has two key business segments for distribution and commercialization, operating as a distribution company to transfer electricity for its commercialization business and on behalf of commercialization businesses owned by other companies. The energy distributed by EBSA is primarily from hydropower plants or other renewable energy sources. About 10% of EBSA's clients are categorised as vulnerable customers representing areas categorised by Colombia's Ministerio de Minas y Energia as Special Areas. EBSA's vulnerable customers reside in less developed rural areas.
Boyacá is not a renewable portfolio standards market. However, according to </t>
    </r>
    <r>
      <rPr>
        <i/>
        <sz val="8"/>
        <color theme="1"/>
        <rFont val="Segoe UI"/>
        <family val="2"/>
      </rPr>
      <t>Resolution MME 40715 2019</t>
    </r>
    <r>
      <rPr>
        <sz val="8"/>
        <color theme="1"/>
        <rFont val="Segoe UI"/>
        <family val="2"/>
      </rPr>
      <t xml:space="preserve">, approved by Colombia’s Ministry of Energy and Mines, all power companies operating in the wholesale energy market must ensure that at least 10% of the power they distribute is from renewable sources (wind and solar in particular).
</t>
    </r>
  </si>
  <si>
    <r>
      <t>Total electricity delivered</t>
    </r>
    <r>
      <rPr>
        <b/>
        <vertAlign val="superscript"/>
        <sz val="11"/>
        <color rgb="FF000000"/>
        <rFont val="Calibri"/>
        <family val="2"/>
      </rPr>
      <t>3</t>
    </r>
  </si>
  <si>
    <r>
      <t>Total customers served</t>
    </r>
    <r>
      <rPr>
        <b/>
        <vertAlign val="superscript"/>
        <sz val="11"/>
        <color rgb="FF000000"/>
        <rFont val="Calibri"/>
        <family val="2"/>
      </rPr>
      <t>1,2</t>
    </r>
  </si>
  <si>
    <r>
      <t>Length of transmission and distribution lines</t>
    </r>
    <r>
      <rPr>
        <b/>
        <vertAlign val="superscript"/>
        <sz val="11"/>
        <color rgb="FF000000"/>
        <rFont val="Calibri"/>
        <family val="2"/>
      </rPr>
      <t>4</t>
    </r>
  </si>
  <si>
    <t>4. The length of transmission and distribution lines is calculated on a circuit kilometre basis</t>
  </si>
  <si>
    <r>
      <t>Total customers served</t>
    </r>
    <r>
      <rPr>
        <b/>
        <vertAlign val="superscript"/>
        <sz val="9"/>
        <color rgb="FF000000"/>
        <rFont val="Segoe UI"/>
        <family val="2"/>
      </rPr>
      <t>1,2</t>
    </r>
  </si>
  <si>
    <t>Residential customers</t>
  </si>
  <si>
    <t>1.EBSA’s reliability indicators are calculated by EBSA’s commercial operations department in accordance with applicable national measurements and standards</t>
  </si>
  <si>
    <r>
      <t>System average interruption duration index (SAIDI)</t>
    </r>
    <r>
      <rPr>
        <b/>
        <vertAlign val="superscript"/>
        <sz val="11"/>
        <color rgb="FF000000"/>
        <rFont val="Calibri"/>
        <family val="2"/>
      </rPr>
      <t>1</t>
    </r>
  </si>
  <si>
    <r>
      <t>System average interruption frequency index (SAIFI)</t>
    </r>
    <r>
      <rPr>
        <b/>
        <vertAlign val="superscript"/>
        <sz val="11"/>
        <color rgb="FF000000"/>
        <rFont val="Calibri"/>
        <family val="2"/>
      </rPr>
      <t>1</t>
    </r>
  </si>
  <si>
    <r>
      <t>Customer average interruption duration index (CAIDI) inclusive of major event days</t>
    </r>
    <r>
      <rPr>
        <vertAlign val="superscript"/>
        <sz val="11"/>
        <color rgb="FF000000"/>
        <rFont val="Calibri"/>
        <family val="2"/>
      </rPr>
      <t>1</t>
    </r>
  </si>
  <si>
    <t>Number of incidents of non-compliance with physical or cybersecurity standards or regulations</t>
  </si>
  <si>
    <r>
      <t>Vulnerable customers</t>
    </r>
    <r>
      <rPr>
        <vertAlign val="superscript"/>
        <sz val="11"/>
        <color rgb="FF000000"/>
        <rFont val="Calibri"/>
        <family val="2"/>
      </rPr>
      <t>1</t>
    </r>
  </si>
  <si>
    <t xml:space="preserve">Number of residential customers electric disconnections for non-payment
</t>
  </si>
  <si>
    <t>Percentage reconnected within 30 days</t>
  </si>
  <si>
    <r>
      <t>Average retail electric rate for Level 1 Voltage EBSA Assets</t>
    </r>
    <r>
      <rPr>
        <vertAlign val="superscript"/>
        <sz val="11"/>
        <color rgb="FF000000"/>
        <rFont val="Calibri"/>
        <family val="2"/>
      </rPr>
      <t>2,3</t>
    </r>
  </si>
  <si>
    <r>
      <t>Average retail electric rate for Level 1 Voltage End User Assets</t>
    </r>
    <r>
      <rPr>
        <vertAlign val="superscript"/>
        <sz val="11"/>
        <color rgb="FF000000"/>
        <rFont val="Calibri"/>
        <family val="2"/>
      </rPr>
      <t>2,3</t>
    </r>
  </si>
  <si>
    <r>
      <t>Average retail electric rate for Level 2 Voltage</t>
    </r>
    <r>
      <rPr>
        <vertAlign val="superscript"/>
        <sz val="11"/>
        <color rgb="FF000000"/>
        <rFont val="Calibri"/>
        <family val="2"/>
      </rPr>
      <t>2,3</t>
    </r>
  </si>
  <si>
    <r>
      <t>Average retail electric rate for Level 3 Voltage</t>
    </r>
    <r>
      <rPr>
        <vertAlign val="superscript"/>
        <sz val="11"/>
        <color rgb="FF000000"/>
        <rFont val="Calibri"/>
        <family val="2"/>
      </rPr>
      <t>2,3</t>
    </r>
  </si>
  <si>
    <r>
      <t>Typical monthly electric bill for residential customers for (1) the first 500 kilowatt hours</t>
    </r>
    <r>
      <rPr>
        <vertAlign val="superscript"/>
        <sz val="11"/>
        <color rgb="FF000000"/>
        <rFont val="Calibri"/>
        <family val="2"/>
      </rPr>
      <t>2</t>
    </r>
  </si>
  <si>
    <r>
      <t>and separately, (2) the first 1,000 kWh of electricity delivered per month.</t>
    </r>
    <r>
      <rPr>
        <vertAlign val="superscript"/>
        <sz val="11"/>
        <color rgb="FF000000"/>
        <rFont val="Calibri"/>
        <family val="2"/>
      </rPr>
      <t>2</t>
    </r>
  </si>
  <si>
    <t xml:space="preserve">1. EBSA defines vulnerable customers as those customers that are located in areas classified by the Ministry of Mines and Energy as “Special Areas” in less developed rural areas
</t>
  </si>
  <si>
    <t>2. All CAD amounts are converted from COP using the December 31, 2023 closing rate</t>
  </si>
  <si>
    <t>Empresa de Energía de Boyacá (EBSA) Grid Resiliency and Service Territory</t>
  </si>
  <si>
    <t>2023 ESG Performance Data &amp; GRI Index</t>
  </si>
  <si>
    <t>Northland Green Financing Framework (2023)</t>
  </si>
  <si>
    <t>2022 ESG Performance Data &amp; GRI Index</t>
  </si>
  <si>
    <t>2021 ESG  Performance Data &amp; GRI Index</t>
  </si>
  <si>
    <t>Northland Policies (Web)</t>
  </si>
  <si>
    <r>
      <t>Onshore Renewables</t>
    </r>
    <r>
      <rPr>
        <b/>
        <vertAlign val="superscript"/>
        <sz val="11"/>
        <color rgb="FF000000"/>
        <rFont val="Calibri"/>
        <family val="2"/>
        <scheme val="minor"/>
      </rPr>
      <t>1</t>
    </r>
  </si>
  <si>
    <r>
      <t>Total electricity generated</t>
    </r>
    <r>
      <rPr>
        <vertAlign val="superscript"/>
        <sz val="11"/>
        <color rgb="FF000000"/>
        <rFont val="Calibri"/>
        <family val="2"/>
        <scheme val="minor"/>
      </rPr>
      <t>2</t>
    </r>
  </si>
  <si>
    <r>
      <t>Electricity generated in regulated markets</t>
    </r>
    <r>
      <rPr>
        <vertAlign val="superscript"/>
        <sz val="11"/>
        <color rgb="FF000000"/>
        <rFont val="Calibri"/>
        <family val="2"/>
        <scheme val="minor"/>
      </rPr>
      <t>3</t>
    </r>
  </si>
  <si>
    <r>
      <t>Avoided GHG emissions</t>
    </r>
    <r>
      <rPr>
        <vertAlign val="superscript"/>
        <sz val="11"/>
        <color rgb="FF000000"/>
        <rFont val="Calibri"/>
        <family val="2"/>
        <scheme val="minor"/>
      </rPr>
      <t>4</t>
    </r>
  </si>
  <si>
    <r>
      <t xml:space="preserve">1. No incidents requiring emergency response occurred in 2023. For more information about Emergency Preparedness see Northland's </t>
    </r>
    <r>
      <rPr>
        <b/>
        <i/>
        <sz val="9"/>
        <color theme="1"/>
        <rFont val="Calibri"/>
        <family val="2"/>
        <scheme val="minor"/>
      </rPr>
      <t>2023 Sustainability Report</t>
    </r>
    <r>
      <rPr>
        <i/>
        <sz val="9"/>
        <color theme="1"/>
        <rFont val="Calibri"/>
        <family val="2"/>
        <scheme val="minor"/>
      </rPr>
      <t>, p. 40.</t>
    </r>
  </si>
  <si>
    <t>We are committed to ESG data management and reporting best practices as we continue to refine our performance indicators and improve our processes, including monitoring and evaluation of new and evolving frameworks, standards and regulatory requirements.</t>
  </si>
  <si>
    <t>Cover Page &amp; Directory</t>
  </si>
  <si>
    <t>2023 Sustainability Report, page 3, 48</t>
  </si>
  <si>
    <t>April 29, 2024</t>
  </si>
  <si>
    <t>2023 Annual Information Form, pages 6-8</t>
  </si>
  <si>
    <t>2023 Annual Information Form, pages 12-18</t>
  </si>
  <si>
    <t>Discussion of long-term and short-term strategy or plan to manage Scope 1 emissions, emissions reduction targets, and an analysis of performance against those targets</t>
  </si>
  <si>
    <t>Air emissions of the following pollutants: (1) NOx (excluding N2O), (2) SOx, (3) particulate matter (PM10), (4) lead (Pb), and (5) mercury (Hg); percentage of each in or near areas of dense population</t>
  </si>
  <si>
    <t>(1) Total water withdrawn, (2) total water consumed, percentage of each in regions with High or Extremely High Baseline Water Stress</t>
  </si>
  <si>
    <t>2023 Sustainability Report, page 33</t>
  </si>
  <si>
    <t>(1) Total recordable incident rate (TRIR) and (2) fatality rate for (a)direct employees and (b) contract employees</t>
  </si>
  <si>
    <t>Management Information Circular (April 15, 2024), page 39; 2023 Sustainability Report, page 26</t>
  </si>
  <si>
    <t>Management Information Circular (April 15, 2024), page 31</t>
  </si>
  <si>
    <t xml:space="preserve">2023 Sustainability Report, pages 35-36
2023 Annual Report - Section 12, pages 50-51
2023 Annual Information Form (AIF) pages 36-37
</t>
  </si>
  <si>
    <t>2023 Sustainability Report page 28</t>
  </si>
  <si>
    <t>Energy &amp; Emissions</t>
  </si>
  <si>
    <r>
      <t xml:space="preserve">2023 </t>
    </r>
    <r>
      <rPr>
        <sz val="10"/>
        <color rgb="FF000000"/>
        <rFont val="Segoe UI"/>
        <family val="2"/>
      </rPr>
      <t>Sustainability Report page 26</t>
    </r>
    <r>
      <rPr>
        <sz val="10"/>
        <color theme="1"/>
        <rFont val="Segoe UI"/>
        <family val="2"/>
      </rPr>
      <t xml:space="preserve">
Management Information Circular (April 15, 2024), pages 34-35</t>
    </r>
  </si>
  <si>
    <r>
      <t>Northland conducted long-term scenario analysis, including a below 2</t>
    </r>
    <r>
      <rPr>
        <sz val="10"/>
        <color theme="1"/>
        <rFont val="Segoe UI"/>
        <family val="2"/>
      </rPr>
      <t>°</t>
    </r>
    <r>
      <rPr>
        <i/>
        <sz val="10"/>
        <color theme="1"/>
        <rFont val="Segoe UI"/>
        <family val="2"/>
      </rPr>
      <t>C scenario.</t>
    </r>
  </si>
  <si>
    <r>
      <t xml:space="preserve">2023 </t>
    </r>
    <r>
      <rPr>
        <sz val="10"/>
        <color rgb="FF000000"/>
        <rFont val="Segoe UI"/>
        <family val="2"/>
      </rPr>
      <t>Annual Report, pages 50-54</t>
    </r>
    <r>
      <rPr>
        <sz val="10"/>
        <color theme="1"/>
        <rFont val="Segoe UI"/>
        <family val="2"/>
      </rPr>
      <t xml:space="preserve">
2023 Annual Information Form (AIF) pages 36-37
2023 Sustainability Report pages 28</t>
    </r>
  </si>
  <si>
    <r>
      <rPr>
        <sz val="10"/>
        <color rgb="FF000000"/>
        <rFont val="Segoe UI"/>
        <family val="2"/>
      </rPr>
      <t>2023 Sustainability Report page 31</t>
    </r>
    <r>
      <rPr>
        <sz val="10"/>
        <color theme="1"/>
        <rFont val="Segoe UI"/>
        <family val="2"/>
      </rPr>
      <t>,33</t>
    </r>
  </si>
  <si>
    <t>TCFD Index</t>
  </si>
  <si>
    <t>Yonni Fushman, Chief Administrative &amp; Legal Officer &amp; Corporate Secretary; 
Dario Neimarlija, Vice President of FP&amp;A and Investor Relations</t>
  </si>
  <si>
    <r>
      <t xml:space="preserve">2023 Proceeds Allocated: Amount Drawn or Letters of Credit Issued </t>
    </r>
    <r>
      <rPr>
        <b/>
        <vertAlign val="superscript"/>
        <sz val="8"/>
        <rFont val="Segoe UI"/>
        <family val="2"/>
      </rPr>
      <t>5</t>
    </r>
  </si>
  <si>
    <r>
      <t xml:space="preserve">Cumulative Proceeds Allocated: Amount Drawn or Letters of Credit Issued </t>
    </r>
    <r>
      <rPr>
        <b/>
        <vertAlign val="superscript"/>
        <sz val="8"/>
        <rFont val="Segoe UI"/>
        <family val="2"/>
      </rPr>
      <t>5,6</t>
    </r>
  </si>
  <si>
    <r>
      <t xml:space="preserve">Unallocated Total Financing, excluding Joint Venture partner interest </t>
    </r>
    <r>
      <rPr>
        <b/>
        <vertAlign val="superscript"/>
        <sz val="8"/>
        <rFont val="Segoe UI"/>
        <family val="2"/>
      </rPr>
      <t>5</t>
    </r>
  </si>
  <si>
    <t>Construction &amp; Term Loan of EUR 3,948M</t>
  </si>
  <si>
    <r>
      <t>Total Financing, 
including Joint Venture partner interest</t>
    </r>
    <r>
      <rPr>
        <b/>
        <vertAlign val="superscript"/>
        <sz val="8"/>
        <rFont val="Segoe UI"/>
        <family val="2"/>
      </rPr>
      <t>3</t>
    </r>
  </si>
  <si>
    <r>
      <t>Total Financing,
excluding Joint Venture partner interest</t>
    </r>
    <r>
      <rPr>
        <b/>
        <vertAlign val="superscript"/>
        <sz val="8"/>
        <rFont val="Segoe UI"/>
        <family val="2"/>
      </rPr>
      <t>4</t>
    </r>
  </si>
  <si>
    <r>
      <t>2023 Proceeds Allocated: Amount Drawn or Letters of Credit Issued</t>
    </r>
    <r>
      <rPr>
        <b/>
        <vertAlign val="superscript"/>
        <sz val="8"/>
        <rFont val="Segoe UI"/>
        <family val="2"/>
      </rPr>
      <t>5</t>
    </r>
    <r>
      <rPr>
        <b/>
        <sz val="8"/>
        <rFont val="Segoe UI"/>
        <family val="2"/>
      </rPr>
      <t xml:space="preserve"> </t>
    </r>
  </si>
  <si>
    <r>
      <t>Cumulative Proceeds Allocated: Amount Drawn or Letters of Credit Issued</t>
    </r>
    <r>
      <rPr>
        <b/>
        <vertAlign val="superscript"/>
        <sz val="8"/>
        <rFont val="Segoe UI"/>
        <family val="2"/>
      </rPr>
      <t>5,6</t>
    </r>
    <r>
      <rPr>
        <b/>
        <sz val="8"/>
        <rFont val="Segoe UI"/>
        <family val="2"/>
      </rPr>
      <t xml:space="preserve"> </t>
    </r>
  </si>
  <si>
    <r>
      <t>Unallocated Total Financing, excluding Joint Venture partner interest</t>
    </r>
    <r>
      <rPr>
        <b/>
        <vertAlign val="superscript"/>
        <sz val="8"/>
        <rFont val="Segoe UI"/>
        <family val="2"/>
      </rPr>
      <t>5</t>
    </r>
  </si>
  <si>
    <r>
      <t>New York Wind</t>
    </r>
    <r>
      <rPr>
        <b/>
        <vertAlign val="superscript"/>
        <sz val="8"/>
        <rFont val="Segoe UI"/>
        <family val="2"/>
      </rPr>
      <t>7</t>
    </r>
    <r>
      <rPr>
        <b/>
        <sz val="8"/>
        <rFont val="Segoe UI"/>
        <family val="2"/>
      </rPr>
      <t xml:space="preserve"> </t>
    </r>
  </si>
  <si>
    <r>
      <t xml:space="preserve">Corporate Letter of Credit Facility </t>
    </r>
    <r>
      <rPr>
        <b/>
        <vertAlign val="superscript"/>
        <sz val="8"/>
        <rFont val="Segoe UI"/>
        <family val="2"/>
      </rPr>
      <t>8</t>
    </r>
  </si>
  <si>
    <r>
      <t xml:space="preserve">Not applicable </t>
    </r>
    <r>
      <rPr>
        <b/>
        <i/>
        <vertAlign val="superscript"/>
        <sz val="8"/>
        <rFont val="Segoe UI"/>
        <family val="2"/>
      </rPr>
      <t>9</t>
    </r>
  </si>
  <si>
    <t>Management Information Circular (April 15, 2024), pages 21-29; 2023 Sustainability Report pages 25-26</t>
  </si>
  <si>
    <t>Management Information Circular (April 15, 2024), pages 17-18, 38-39</t>
  </si>
  <si>
    <t>Management Information Circular (April 15, 2024), page 21,36; 2023 Sustainability Report, page 25</t>
  </si>
  <si>
    <t>Management Information Circular (April 15, 2024), page 10,20; 2023 Sustainability Report pages 25-26</t>
  </si>
  <si>
    <t>Management Information Circular (April 15, 2024), pages 37-38,72</t>
  </si>
  <si>
    <t>Management Information Circular (April 15, 2024), pages 31-32; 2023 Sustainability Report, page 25</t>
  </si>
  <si>
    <t>Management Information Circular (April 15, 2024), pages 49 - 55</t>
  </si>
  <si>
    <t>Northland Power Website</t>
  </si>
  <si>
    <t>Renewable Electricity Consumption</t>
  </si>
  <si>
    <r>
      <rPr>
        <b/>
        <sz val="8"/>
        <color theme="1"/>
        <rFont val="Segoe UI"/>
        <family val="2"/>
      </rPr>
      <t>Talent Engagement and Development</t>
    </r>
    <r>
      <rPr>
        <sz val="8"/>
        <color theme="1"/>
        <rFont val="Segoe UI"/>
        <family val="2"/>
      </rPr>
      <t xml:space="preserve">
Northland's Chief People Office and People Services is focused on building programs and processes across the talent lifecycle, including recruitment, onboarding, performance management, learning and development, and employee engagement. 
Northland reports on all direct employees at our projects and operations worldwide. Northland and EBSA’s employee-related data are based on records from their respective enterprise management systems. Employee turnover rates are calculated as the number of regular and unionized employees who left the company during the reporting year relative to the number of regular and unionized employees as at December 31 of the reporting year.
</t>
    </r>
    <r>
      <rPr>
        <b/>
        <sz val="8"/>
        <color theme="1"/>
        <rFont val="Segoe UI"/>
        <family val="2"/>
      </rPr>
      <t xml:space="preserve">
</t>
    </r>
    <r>
      <rPr>
        <sz val="8"/>
        <color theme="1"/>
        <rFont val="Segoe UI"/>
        <family val="2"/>
      </rPr>
      <t xml:space="preserve">In 2023 Northland delivered more training and development hours related to Codes of Conduct, Business Ethics and Human Rights, including Combatting Modern Slavery Training.
</t>
    </r>
  </si>
  <si>
    <t>11. Waste is reported as recycled when the contracted waste management company or contractor responsible has a waste recycling program in place to process the waste. Waste that is prepared for reuse is included in this figure.</t>
  </si>
  <si>
    <r>
      <t>Below 2</t>
    </r>
    <r>
      <rPr>
        <b/>
        <vertAlign val="superscript"/>
        <sz val="8"/>
        <color theme="1"/>
        <rFont val="Segoe UI"/>
        <family val="2"/>
      </rPr>
      <t>o</t>
    </r>
    <r>
      <rPr>
        <b/>
        <sz val="8"/>
        <color theme="1"/>
        <rFont val="Segoe UI"/>
        <family val="2"/>
      </rPr>
      <t xml:space="preserve">C </t>
    </r>
    <r>
      <rPr>
        <b/>
        <vertAlign val="superscript"/>
        <sz val="8"/>
        <color theme="1"/>
        <rFont val="Segoe UI"/>
        <family val="2"/>
      </rPr>
      <t>(2)</t>
    </r>
  </si>
  <si>
    <r>
      <t xml:space="preserve">7. Model and calculation sources include: IPCC, Copernicus climate database, Gonzalez-Diaz et al (2017) </t>
    </r>
    <r>
      <rPr>
        <b/>
        <i/>
        <sz val="8"/>
        <color theme="9" tint="-0.499984740745262"/>
        <rFont val="Segoe UI"/>
        <family val="2"/>
      </rPr>
      <t>(link)</t>
    </r>
    <r>
      <rPr>
        <i/>
        <sz val="8"/>
        <color theme="1"/>
        <rFont val="Segoe UI"/>
        <family val="2"/>
      </rPr>
      <t>, Northland project sheets, facility capacity, demand analysis, discussions with Northland, Northland insurance documents, FEMA study, facility insurance values, as well as various academic journals and technical studies</t>
    </r>
  </si>
  <si>
    <t>1. The total includes public sector (government), public lighting and non-regulated customers. Represents 340,152 and 206,189 urban and rural end-users (customers served), respectively</t>
  </si>
  <si>
    <t>3. Total electricity delivered to residential, commercial, industrial, wholesale and other customers (public sector, public lighting and non-regulated customers)</t>
  </si>
  <si>
    <t>3. Rates reported are an average of rates by voltage level for each customer type</t>
  </si>
  <si>
    <r>
      <t xml:space="preserve">2. In 2023 Northland operated in North America, South America, Europe and Asia regions. For more details see the </t>
    </r>
    <r>
      <rPr>
        <b/>
        <i/>
        <sz val="9"/>
        <rFont val="Calibri"/>
        <family val="2"/>
        <scheme val="minor"/>
      </rPr>
      <t>2023 Annual Report</t>
    </r>
  </si>
  <si>
    <t>3. Results of environmental and social impact assessments are available at project specific websites or upon request</t>
  </si>
  <si>
    <t>1. An operation with significant impacts is one that has a higher than average potential of negative impacts, or actual negative impacts, on the social, economic or environmental well-being of local communities</t>
  </si>
  <si>
    <t>1. EBSA actively engages with community action councils, which are committees representing communities in the various regions where EBSA operates</t>
  </si>
  <si>
    <t>2. Northland takes into account several qualifications and criteria and has implemented some or several of these criteria at all onshore and offshore projects</t>
  </si>
  <si>
    <t>1. an ‘incident’ refers to a legal action or complaint registered with the reporting organization or competent authorities through a formal process, or an instance of non-compliance identified by the organization through established procedures. Established procedures to identify instances of non-compliance can include management system audits, formal monitoring programs, or grievance mechanisms</t>
  </si>
  <si>
    <t>4. Director: A person who oversees an entire department within one business function</t>
  </si>
  <si>
    <t>5. Manager:  A professional who takes a leadership role in an organization and manages a team of employees</t>
  </si>
  <si>
    <t>7. Incudes Executive Officers, Executives, Directors, and Managers</t>
  </si>
  <si>
    <t>1. Employees from EBSA and Gemini Wind Park do not participate in annual engagement surveys</t>
  </si>
  <si>
    <t>1. In 2025, we will begin expanding our demographic data to better understand a wider variety of dimensions around diversity</t>
  </si>
  <si>
    <t>2. Options provided but not selected for Gender identity included Gender Fluid, Non-binary, Trans man, Trans woman, Two-spirit, I don’t identify with the options provided, and I prefer not to answer</t>
  </si>
  <si>
    <t>1. Includes all employees, permanent and temporary, full-time and part-time. 554 permanent and full-time employees at EBSA included</t>
  </si>
  <si>
    <t>2. Workforce figure for Colombia include the 554 employees at EBSA</t>
  </si>
  <si>
    <t xml:space="preserve">3. employee with a contract for an indeterminate period (i.e., indefinite contract) for full-time or part-time work. All employees ta EBSA are included in this category
</t>
  </si>
  <si>
    <t>5. employee whose working hours per week, month, or year are defined according to national law or practice regarding working time. All employees at EBSA are included in this category</t>
  </si>
  <si>
    <t>6. employee whose working hours per week, month, or year are less than the number of working hours for full-time employees</t>
  </si>
  <si>
    <t>1. Workforce figure for Colombia includes new hires at EBSA</t>
  </si>
  <si>
    <t>1. Represents permanent employees that exit employment through dismissal, resignation, or company reorganization</t>
  </si>
  <si>
    <t>2. Turnover figure for Colombia includes employee turnover at EBSA</t>
  </si>
  <si>
    <t>1. Permanent employee turnover rate is calculated as the number of permanent employee turnover for the year divided by the number of permanent employees (headcount) as at December 31, 2023</t>
  </si>
  <si>
    <t>2. Turnover rate for Colombia includes employee turnover at EBSA</t>
  </si>
  <si>
    <t>1.  Represents permanent employee voluntary turnover which covers instances of an employee exiting employment through voluntary resignation</t>
  </si>
  <si>
    <t>2. EBSA voluntary turnover headcounts are not included in these figures</t>
  </si>
  <si>
    <t>1. Permanent employee voluntary turnover rate is calculated as the number of permanent employee voluntary turnover for the year divided by the number of permanent employees (headcount) as at December 31, 2023</t>
  </si>
  <si>
    <t>1. Number of employees reported excludes 27 EBSA employees not covered by collective bargaining agreements</t>
  </si>
  <si>
    <t>1. Figure listed does not include EBSA internal hires due to different procedures used for internal movement</t>
  </si>
  <si>
    <t>1. Figures listed do not include EBSA. EBSA average tenure is 24 years, 23 years and 15 year for Director, Manager and Individual Contributor categories, respectively</t>
  </si>
  <si>
    <t>1. The aggregate spending reported is based on invoices from individual trainings and courses taken by employees supported by Northland, as well as fees paid to services providers for specialized Northland group training</t>
  </si>
  <si>
    <t>2. Hours per employee are calculated using total employee headcount and includes all sites, corporate offices and development</t>
  </si>
  <si>
    <t>1. Represents all eligible permanent employees. Fixed-term, temporary, student and intern employees are not included in the performance review process except for some Fixed Term employees who remain employed for longer than a one-year contract</t>
  </si>
  <si>
    <t>2. EBSA percentage of employees not included in this figure. In 2023 90.1% of EBSA employees received a performance and career development review</t>
  </si>
  <si>
    <t>1. Benefits which are standard for full-time employees of the organization but are not provided to temporary or part-time employees. Countries listed are significant locations of operation, defined as locations where Northland has active operations</t>
  </si>
  <si>
    <t>2. Northland defines “Parental Leave” as any leave related to the addition of a new child to the family</t>
  </si>
  <si>
    <t>3. Other benefits include the Wellness Reimbursement Program for services such as fitness equipment, fitness classes, personal services (massage, nutrition coaching, etc.), air and water purifiers and activities for adults and children</t>
  </si>
  <si>
    <t>1. Northland defines “Parental Leave” as any leave related to the addition of a new child to the family. Calculated as a percentage of total employees who took parental leave. 15 employees who took parental leave in 2023 returned within the reporting year</t>
  </si>
  <si>
    <t>2. Four female employees took parental leave in 2023 and all returned during the reporting year</t>
  </si>
  <si>
    <t>3. Eleven male employees took parental leave in 2023 and all returned during the reporting year</t>
  </si>
  <si>
    <t>1. There was a significant decrease in waste generated by EBSA in 2023 due to a significant decrease in maintenance and repair activities throughout the year</t>
  </si>
  <si>
    <t>2. Waste is reported as recycled when the contracted waste management company or contractor responsible has a waste recycling program in place to process the waste. Waste that is prepared for reuse is included in this figure</t>
  </si>
  <si>
    <t>1. Process water is all water that enters the operational water system to meet operational water demand</t>
  </si>
  <si>
    <t>2. Although identified as a region of water stress by WRI, the annual amount reported is within the permitted concessioned water amount from the community irrigation system and the site is not identified internally as being at high risk of water scarcity or impacting local communities’ water supply</t>
  </si>
  <si>
    <t>3. Percentage of water returned is calculated as the total water discharged (back to source) divided by the total water withdrawn. Water returned is returned at the same or higher quality standards as when withdrawn and meets local water quality guidelines</t>
  </si>
  <si>
    <t>1. Significant spills are those included in Northland’s financial statements due to resulting liabilities within the reporting year, or where there are exceedances per environmental permitting requirements</t>
  </si>
  <si>
    <t>2. In 2023 there was a hazardous spill at Lebrija, Spain reported to three Agencies as legally required. The spill did not result in a fine or penalty, was quickly remediated, and no cumulative impacts to the environment were observed</t>
  </si>
  <si>
    <t>1. Helios Solar PV Operations and Management is the full responsibility of EBSA Utility in Colombia. Area of EBSA transmission and distribution lines is not included FY2023</t>
  </si>
  <si>
    <t>2. Data associated with operational activities is identified from the commercial operations data (COD) of a project</t>
  </si>
  <si>
    <t>3. Area of operations is based on environmental documentation and site drawings and estimates provided by site managers or supervisors</t>
  </si>
  <si>
    <t>1. No sites in operations during 2023 are in areas within or in close proximity to critical biodiversity or habitats</t>
  </si>
  <si>
    <t>2. Helios Solar PV Operations and Management is the full responsibility of EBSA Utility in Colombia</t>
  </si>
  <si>
    <r>
      <t xml:space="preserve">1. In 2023, Northland completed onshore wind construction projects in New York state and had two offshore wind projects under construction in Europe and Asia. There were no project delays related to ecological impacts
See our </t>
    </r>
    <r>
      <rPr>
        <b/>
        <i/>
        <sz val="9"/>
        <color theme="1"/>
        <rFont val="Calibri"/>
        <family val="2"/>
        <scheme val="minor"/>
      </rPr>
      <t>2022 Sustainability Report</t>
    </r>
    <r>
      <rPr>
        <i/>
        <sz val="9"/>
        <color theme="1"/>
        <rFont val="Calibri"/>
        <family val="2"/>
        <scheme val="minor"/>
      </rPr>
      <t xml:space="preserve"> for information on programs and biodiversity initiatives and our </t>
    </r>
    <r>
      <rPr>
        <b/>
        <i/>
        <sz val="9"/>
        <color theme="1"/>
        <rFont val="Calibri"/>
        <family val="2"/>
        <scheme val="minor"/>
      </rPr>
      <t>2023 Sustainability Report</t>
    </r>
    <r>
      <rPr>
        <i/>
        <sz val="9"/>
        <color theme="1"/>
        <rFont val="Calibri"/>
        <family val="2"/>
        <scheme val="minor"/>
      </rPr>
      <t xml:space="preserve"> for an update on our strategy how we protect ecosystems and support biodiversity</t>
    </r>
  </si>
  <si>
    <t>1. Represents energy consumed within the organization at all of our sites and offices</t>
  </si>
  <si>
    <t>2. Represents consumption of energy from fossil fuels, including diesel, propane and natural gas used in stationary equipment, as well as diesel, gasoline, aviation fuel and A-1 jet-fuel used for mobile equipment and vehicles (including helicopters and vessels). Consumption data is sourced from invoices when available, otherwise consumption is based on estimates based on fuel tank measurements or estimates based on kilometres travelled for some vehicles</t>
  </si>
  <si>
    <t>3. Represents heating purchased from a natural gas or district heating system. Natural gas consumption for heating at some offices is estimated based on consumption records from our Toronto Head Office due to unavailable invoice data at those locations</t>
  </si>
  <si>
    <t>4. Represents electricity purchased from the grid as well as through renewable or green energy contracts. Electricity consumption is based on invoices, except for at locations where invoice data is not available. In these cases, electricity consumption is estimated based on square footage occupied and consumption records from our Toronto Head Office</t>
  </si>
  <si>
    <t>5. Represents the percentage of electricity purchased that is covered by a renewable energy contract</t>
  </si>
  <si>
    <t>1. Solar and onshore wind electricity generated is 604 GWh and 1,907 GWh, respectively</t>
  </si>
  <si>
    <t xml:space="preserve">4. The avoided carbon emissions due to generation from wind and solar farms are calculated assuming that the generation from the assets replaces electricity generated using fossil fuels. Residual emissions factors used in the calculation are sourced from various databases, including Carbon Footprint, Climate Registry and country-specific or regional repositories Emissions factors are specific to the country or region where the wind or solar farm is located and are updated on an annual basis. </t>
  </si>
  <si>
    <t>1. The following greenhouse gases are included in Northland's GHG Inventories: sulfur hexafluoride (SF6), for scope 1 only, and carbon dioxide (CO2), methane (CH4), nitrous oxide (N2O), for scopes 1, 2 and 3. HFCs, PFCs and NF3 not included</t>
  </si>
  <si>
    <t>2. Excludes GHG emissions related to projects under construction, which are included in our Scope 3 GHG emissions results. Scope 1 and 2 GHG emissions were assured to a limited level by EY for 2023, 2022 and 2021 reporting years. Scope 1 and 2 GHG emissions were assured to a limited level by GHD for 2020 reporting year</t>
  </si>
  <si>
    <t>3. Direct GHG emissions calculations use fuel combustion emission factors and AR5-100 year GWP values, except for CO₂ emissions from natural gas-fired facilities, which are calculated by mass balance. Emission factors are sourced from Canada’s Greenhouse Gas Reporting Program, Canada NIR, the U.S. EPA and the GHG Protocol</t>
  </si>
  <si>
    <t>4. Emissions from purchased heat are included in Scope 2 result for 2022 and 2023 reporting years. These emissions were not included in Scope 2 GHG emissions totals prior to the 2022 reporting year</t>
  </si>
  <si>
    <t>5. T &amp; D line losses are based on EBSA's commercial losses index</t>
  </si>
  <si>
    <t>1. Northland includes emissions from the following greenhouse gases in its scope 3 inventory: carbon dioxide (CO2), methane (CH4), nitrous oxide (N2O). The categories reported are those identified, through a third-party assessment, as material or relevant for Northland for 2023. As a result of this assessment, Category 15 Investments, is a new category for 2023 reporting</t>
  </si>
  <si>
    <t>3. Applicable to Northland. Includes emissions from extraction, production, and transportation of goods purchased by Northland that have extended life and are used to support revenue generating operation. This includes vehicles, machinery and computer equipment. It also includes activities related to construction and development of new projects</t>
  </si>
  <si>
    <t>6. Applicable to Northland. Includes disposal and treatment of Northland’s office waste and hazardous waste from generation facilities and operations. Waste generated during construction is omitted from current reporting</t>
  </si>
  <si>
    <t>8. Applicable to Northland. Includes emissions from the transportation of Northland employees between their homes and their worksites. Employee commuting emissions were calculated based on average commuting data for countries and major cities national census data, where available compared to number of days spent in the office based on Northland’s hybrid work model and employee headcount. Calculation for EBSA assumes 100% work from office time</t>
  </si>
  <si>
    <t>9. Applicable to Northland (new category added for 2023). Reflects joint ventures where Northland does not have operational control</t>
  </si>
  <si>
    <t>10. Subordinated Notes were issued for $500M at a $5M discount. Financing, net of discount and fees, comprises of $490M of net proceeds. The proportion of use of proceeds for Oneida Battery Storage and Baltic Power Offshore Wind is 24% and 76%, respectively</t>
  </si>
  <si>
    <t>9. Joint Venture partner interest is not applicable as these are corporate facilities</t>
  </si>
  <si>
    <t>8. Northland secured a CAD $1B green Sidecar LC facility, of which CAD $933M was utilized and is considered fully allocated as the respective letters of credit have been issued. The financing remaining will only be used as a contingency for currency fluctuations as the letters of credit were issued in NTD. The financing is not net of financing fees as these were not paid from the facility. As at December 31, 2023, the facility was reduced to $500M ($476M utilized) following the selldown to Gentari in late December</t>
  </si>
  <si>
    <t>6. Cumulative proceeds allocated represents the proceeds allocated in the current and previous years, where applicable</t>
  </si>
  <si>
    <t>5. Allocated or unallocated proceeds, excluding joint venture's proportionate share, where applicable</t>
  </si>
  <si>
    <t>4. Total financing, excluding joint venture's proportionate share, where applicable. Where Northland has control, but does not wholly own the project, this reflects 100% of the total financing</t>
  </si>
  <si>
    <t>3. Total financing, including joint venture's proportionate share, where applicable</t>
  </si>
  <si>
    <t>2. Allocated proceeds at a project financing level refers to funds drawn on within the reporting year for project use. These include associated financing fees as these are considered part of project costs</t>
  </si>
  <si>
    <t>1. All figures reported using December 31, 2023 FX rates to convert USD, EUR and NTD to CAD</t>
  </si>
  <si>
    <t>1. Devex reported for efficient natural gas includes EBSA Devex</t>
  </si>
  <si>
    <t>2.  Total Northland Revenues includes 14,326 K within corporate category</t>
  </si>
  <si>
    <t>3. Devex includes project related expenses incurred pre-financial close (Pre-FC) and prior to capitalization of costs of our development activities and projects in each region, as well as development overhead expenses related to specific projects. Does not include stock-based compensation and adjustments, which are included in development expenses reported in Northland's 2023 Annual MD&amp;A. 18,445 K in the Corporate category includes Hydrogen Devex</t>
  </si>
  <si>
    <t>4. CAPEX includes all construction-in-progress property, plant and equipment costs as well as cost associated with capitalized expenses for our joint venture development projects. 31,512 K of Capex within corporate category is included in total Northland figure</t>
  </si>
  <si>
    <t>8. Payments to governments is limited to current-year tax expenses recognized on an accrual basis</t>
  </si>
  <si>
    <t>9 Includes donation, sponsorship or community contribution agreement spending done to support local communities at our operations and construction sites, or to support causes where Northland does business</t>
  </si>
  <si>
    <t>4. The avoided carbon emissions due to generation from wind and solar farms are calculated assuming that the generation from the assets replaces electricity generated using fossil fuels. Residual emissions factors used in the calculation are sourced from various databases, including Carbon Footprint, Climate Registry and country-specific or regional repositories. Emissions factors are specific to the country or region where the wind or solar farm is located and are updated on an annual basis</t>
  </si>
  <si>
    <t>1. Represents gross operational power generation capacity installed at COD. La Lucha solar project and New York onshore wind projects achieved commercial operations in June 2023 and October 2023, respectively. Northland's net production capacity (net economic interest) as at Dec. 31, 2023 is 2,947 MW</t>
  </si>
  <si>
    <t>2. Represents Hai Long offshore wind project, Baltic Power offshore wind project and Oneida energy storage project. Northland's net capacity (net economic interest) under construction as at Dec. 31, 2023 is 1,055 MW</t>
  </si>
  <si>
    <t>3. Represents Northland's development pipeline of capitalized and identified growth projects. Total gross capacity figure FY2023 includes 2,1772 MW of other early-stage pipeline projects</t>
  </si>
  <si>
    <t>9. Northland operates in two regulated markets, Quebec and Saskatchewan, in Canada.</t>
  </si>
  <si>
    <t>9. Applicable to Northland. Includes emissions from extraction, production, and transportation of goods and services purchased by Northland and EBSA. For Northland this includes primarily services (e.g. administration, engineering/ technical support, repair and maintenance). A spend-based approach was used to calculate emissions using US (USEEIO) models, excluding emissions associated with construction of new generating assets.</t>
  </si>
  <si>
    <t>11. Applicable to Northland. Includes upstream extraction, production, and transportation of fuels and energy purchased or acquired (e.g. natural gas, propane, diesel, gasoline). Also includes upstream generation of electricity purchased by EBSA and T&amp;D emissions from electricity consumed by Northland. Emissions for upstream electricity consumption were calculated using electricity consumption data from facilities and offices and country-specific grid emission factors, where available.</t>
  </si>
  <si>
    <t>13. Applicable to Northland. Includes transportation of employees for business-related activities (i.e. air travel, accommodation, car rental, rail). Business travel emissions for 2022 have been restated to reflect a more complete data set associated with travel in Europe. Business travel emissions are estimated using spend data for business travel categories using USEEIO models and where available GHG emissions from travel data is provided by our travel agents.</t>
  </si>
  <si>
    <t>2. Calculation of emissions near areas of dense population is based on SASB IF-EU120a.1 definition of “area of dense population” and facilities that are within 49 kilometres of area of dense population.</t>
  </si>
  <si>
    <t>10. Hazardous waste is defined by applicable regulations in the reporting jurisdiction.</t>
  </si>
  <si>
    <t>6. Rates are calculated as incidents per 200,000 hours worked.</t>
  </si>
  <si>
    <t>3. Employee with a contract for a limited period (i.e., fixed term contract) that ends when the specific time period expires, or when the specific task or event that has an attached time estimate is completed (e.g., the end of a project or return of replaced employees).</t>
  </si>
  <si>
    <t>8. Represents permanent employees hired during the reporting year.</t>
  </si>
  <si>
    <t>12. Benefits which are standard for full-time employees of the organization but are not provided to temporary or part-time employees.</t>
  </si>
  <si>
    <t>16. The aggregate spending reported is based on invoices from individual trainings and courses taken by employees supported by Northland, as well as fees paid to services providers for specialized Northland group training.</t>
  </si>
  <si>
    <t>17. Hours per employee are calculated using total employee headcount and includes all sites, corporate offices and development offices.</t>
  </si>
  <si>
    <t>21. Board of Directors - An executive committee that jointly supervises the activities of an organization.</t>
  </si>
  <si>
    <t>22. Executive Officer: A person who is principally responsible for leading all or part of an organization, although the exact nature of the role varies depending on the organization.</t>
  </si>
  <si>
    <t>23. Executive: A person with senior managerial responsibility in a business organization.</t>
  </si>
  <si>
    <t>26. Individual Contributor:  An employee responsible for performing specific tasks or functions within an organization without the authority to manage other employees.</t>
  </si>
  <si>
    <t>1. Previous years revenue have been updated to align with financial statements.</t>
  </si>
  <si>
    <t>2. Operating costs include cost of sales, plant operating costs and general and administrative costs.</t>
  </si>
  <si>
    <t>3. Employee wages and benefits included payroll costs, including, but not limited to, employer-paid benefit premiums, employer-matched savings contributions and allowances.</t>
  </si>
  <si>
    <t>4. Payments to capital providers include payments for interest and dividends to common shareholders, preferred shareholder and non-controlling interest partners, disclosed on a cash basis.</t>
  </si>
  <si>
    <t>6. Donations are defined in our Community Investment Policy.</t>
  </si>
  <si>
    <t>7. Community Contributions Agreements are committed investments agreed upon through a formal agreement; these may be in place during initial development and construction or throughout the life of the operation to support meeting the needs of the community.</t>
  </si>
  <si>
    <t>8. Economic value distributed includes operating costs, employee wages and benefits, payments to capital providers and governments, and community investments.</t>
  </si>
  <si>
    <t>9. Represents economic value generated (revenues) minus economic value distributed.</t>
  </si>
  <si>
    <t>2. The number of customers served for each category corresponds to the number of meters billed for each category.</t>
  </si>
  <si>
    <t>4. Includes public sector, public lighting and non-regulated customers.</t>
  </si>
  <si>
    <t>5. The length of transmission and distribution lines is calculated on a circuit kilometre basis.</t>
  </si>
  <si>
    <t>7. All CAD amounts are converted from COP using the December 31, 2022 closing rate.</t>
  </si>
  <si>
    <t>8. EBSA’s reliability indicators are calculated by EBSA’s commercial operations department in accordance with applicable national measurements and standards.</t>
  </si>
  <si>
    <r>
      <t>Benefits provided to full-time employees not provided to temporary or part-time employees</t>
    </r>
    <r>
      <rPr>
        <b/>
        <vertAlign val="superscript"/>
        <sz val="9"/>
        <color rgb="FF000000"/>
        <rFont val="Segoe UI"/>
        <family val="2"/>
      </rPr>
      <t>12</t>
    </r>
  </si>
  <si>
    <t>1. Northland works with local governments, communities, and associations and connects with peers, service providers and off-takers to support the growth of renewable energy globally.</t>
  </si>
  <si>
    <r>
      <t>Regulated Utility</t>
    </r>
    <r>
      <rPr>
        <b/>
        <vertAlign val="superscript"/>
        <sz val="11"/>
        <color rgb="FF000000"/>
        <rFont val="Calibri"/>
        <family val="2"/>
        <scheme val="minor"/>
      </rPr>
      <t>2</t>
    </r>
  </si>
  <si>
    <r>
      <t>Indicators assured to a limited level are indicate</t>
    </r>
    <r>
      <rPr>
        <b/>
        <sz val="9"/>
        <rFont val="Calibri"/>
        <family val="2"/>
        <scheme val="minor"/>
      </rPr>
      <t>d with checkmark</t>
    </r>
    <r>
      <rPr>
        <b/>
        <sz val="9"/>
        <color theme="1"/>
        <rFont val="Calibri"/>
        <family val="2"/>
        <scheme val="minor"/>
      </rPr>
      <t xml:space="preserve"> in column D.</t>
    </r>
  </si>
  <si>
    <r>
      <t>Memberships and Associations</t>
    </r>
    <r>
      <rPr>
        <b/>
        <vertAlign val="superscript"/>
        <sz val="10"/>
        <color rgb="FF002060"/>
        <rFont val="Segoe UI"/>
        <family val="2"/>
      </rPr>
      <t>1</t>
    </r>
    <r>
      <rPr>
        <b/>
        <sz val="10"/>
        <color rgb="FF002060"/>
        <rFont val="Segoe UI"/>
        <family val="2"/>
      </rPr>
      <t xml:space="preserve">                                                                                  </t>
    </r>
    <r>
      <rPr>
        <sz val="10"/>
        <color rgb="FF002060"/>
        <rFont val="Segoe UI"/>
        <family val="2"/>
      </rPr>
      <t xml:space="preserve">     </t>
    </r>
    <r>
      <rPr>
        <sz val="8"/>
        <rFont val="Segoe UI"/>
        <family val="2"/>
      </rPr>
      <t>GRI 2-28</t>
    </r>
  </si>
  <si>
    <r>
      <t>5. The rate of recordable work-related injuries by employees and contractors are separately disclosed in the Occupational Health &amp; Safety sheet. TRIR figures were assured to a limited level by EY for 2023 and 2021 reporting years. Please see</t>
    </r>
    <r>
      <rPr>
        <b/>
        <i/>
        <sz val="8"/>
        <color rgb="FF000000"/>
        <rFont val="Segoe UI"/>
        <family val="2"/>
      </rPr>
      <t xml:space="preserve"> 2021 ESG Performance Index</t>
    </r>
    <r>
      <rPr>
        <i/>
        <sz val="8"/>
        <color rgb="FF000000"/>
        <rFont val="Segoe UI"/>
        <family val="2"/>
      </rPr>
      <t xml:space="preserve"> for more details. </t>
    </r>
  </si>
  <si>
    <r>
      <t xml:space="preserve">6. Electricity generated figures are aligned with Northland financial reporting and include paid curtailments captured on an accrual basis.  Electricity generated figures were assured to a limited level by EY for 2023, 2022 and 2021 reporting years. Electricity generated figures were assured to a limited level by GHD for 2020 reporting year. Please see </t>
    </r>
    <r>
      <rPr>
        <b/>
        <i/>
        <sz val="8"/>
        <color rgb="FF000000"/>
        <rFont val="Segoe UI"/>
        <family val="2"/>
      </rPr>
      <t>2022 and 2021 ESG Performance Indexes</t>
    </r>
    <r>
      <rPr>
        <i/>
        <sz val="8"/>
        <color rgb="FF000000"/>
        <rFont val="Segoe UI"/>
        <family val="2"/>
      </rPr>
      <t xml:space="preserve"> for more details.</t>
    </r>
  </si>
  <si>
    <r>
      <t xml:space="preserve">1. Excludes GHG emissions related to projects under construction, which are included in our Scope 3 GHG emissions results. Scope 1 and 2 GHG emissions were assured to a limited level by EY for 2023, 2022 and 2021 reporting years. Scope 1 and 2 GHG emissions were assured to a limited level by GHD for 2020 reporting year. Please see </t>
    </r>
    <r>
      <rPr>
        <b/>
        <i/>
        <sz val="8"/>
        <color rgb="FF000000"/>
        <rFont val="Segoe UI"/>
        <family val="2"/>
      </rPr>
      <t>2022 and 2021 ESG Performance Indexes</t>
    </r>
    <r>
      <rPr>
        <i/>
        <sz val="8"/>
        <color rgb="FF000000"/>
        <rFont val="Segoe UI"/>
        <family val="2"/>
      </rPr>
      <t xml:space="preserve"> for more details. </t>
    </r>
  </si>
  <si>
    <r>
      <t xml:space="preserve">17. The following greenhouse gases are included in Northland's GHG Inventories: sulfur hexafluoride (SF6), for scope 1 only, and carbon dioxide (CO2), methane (CH4), nitrous oxide (N2O), for scopes 1, 2 and 3.  GHG emissions (scopes 1 &amp; 2) intensity by generation figures were assured to a limited level by EY for 2023, 2022 and 2021 reporting years. GHG emissions (scopes 1 &amp; 2) intensity by generation figures were assured to a limited level by GHD for 2020 reporting year. Please see </t>
    </r>
    <r>
      <rPr>
        <b/>
        <i/>
        <sz val="8"/>
        <rFont val="Segoe UI"/>
        <family val="2"/>
      </rPr>
      <t>2022 and 2021 ESG Performance Indexes</t>
    </r>
    <r>
      <rPr>
        <i/>
        <sz val="8"/>
        <rFont val="Segoe UI"/>
        <family val="2"/>
      </rPr>
      <t xml:space="preserve"> for more details.</t>
    </r>
  </si>
  <si>
    <r>
      <t xml:space="preserve">5. Total Green Financings allocated (amount drawn or letters of credit issued) within the reporting year. Allocation of green financing proceeds were assured to a limited level by EY for 2023, 2022 and 2021 reporting years. Please see </t>
    </r>
    <r>
      <rPr>
        <b/>
        <i/>
        <sz val="8"/>
        <color rgb="FF000000"/>
        <rFont val="Segoe UI"/>
        <family val="2"/>
      </rPr>
      <t>2022 and 2021 ESG Performance Indexes</t>
    </r>
    <r>
      <rPr>
        <i/>
        <sz val="8"/>
        <color rgb="FF000000"/>
        <rFont val="Segoe UI"/>
        <family val="2"/>
      </rPr>
      <t xml:space="preserve"> for more details.</t>
    </r>
  </si>
  <si>
    <t>4. Location-based emissions are calculated using national or regional grid emissions factors sourced from the Carbon Footprint, Canada NIR, and the U.S. EPA.</t>
  </si>
  <si>
    <t xml:space="preserve">5. Market-based emissions are calculated using national or regional residual mix emissions factors, and where available, sourced from GHG Protocol, Carbon Footprint, Climate registry and ECSIM. Where residual mix emission factors are not available, location-based emission factors are used. Market-based emissions also reflect the use of renewable and green energy contracts, where applicable. </t>
  </si>
  <si>
    <t>GHG emissions (Scope 1, 2 &amp;3) intensity by generation</t>
  </si>
  <si>
    <t>GHG emissions (Scope 1 &amp; 2) intensity by revenue</t>
  </si>
  <si>
    <r>
      <t>Scope 1: Carbon Dioxide (CO2) emissions</t>
    </r>
    <r>
      <rPr>
        <b/>
        <vertAlign val="superscript"/>
        <sz val="9"/>
        <color rgb="FF000000"/>
        <rFont val="Segoe UI"/>
        <family val="2"/>
      </rPr>
      <t>18</t>
    </r>
  </si>
  <si>
    <t>18. CO₂ emissions from natural gas-fired facilities are calculated using mass balance. Emission factors are sourced from Canada’s Greenhouse Gas Reporting Program, Canada NIR, the U.S. EPA and the GHG Protocol.</t>
  </si>
  <si>
    <r>
      <t>GHG Emissions by Scope and GHG Emissions Intensity</t>
    </r>
    <r>
      <rPr>
        <b/>
        <vertAlign val="superscript"/>
        <sz val="10"/>
        <color rgb="FF00B050"/>
        <rFont val="Segoe UI"/>
        <family val="2"/>
      </rPr>
      <t>1,17</t>
    </r>
  </si>
  <si>
    <t>7. The proceeds from the Tax Equity Bridge loan for the New York Wind project were fully allocated within 30 months of the financing date of June 30, 2021, exceeding the 24 months specified in the Green Financing Framework.</t>
  </si>
  <si>
    <r>
      <t xml:space="preserve">Green Subordinated Notes </t>
    </r>
    <r>
      <rPr>
        <b/>
        <vertAlign val="superscript"/>
        <sz val="8"/>
        <rFont val="Segoe UI"/>
        <family val="2"/>
      </rPr>
      <t>10</t>
    </r>
  </si>
  <si>
    <t>2. An injury or illness is considered a recordable incident if it results in any of the following: death, days away from work, restricted work or transfer to another job, medical treatment beyond first aid, or loss of consciousness. Additionally, a significant injury or illness diagnosed by a physician or other licensed health care professional is considered a recordable incident. Common types of injuries include slips, trips and falls, and bruises, cuts, and bone fractures arising from driving and contact with equipment.</t>
  </si>
  <si>
    <t>3. Rates are calculated as incidents per 200,000 hours worked</t>
  </si>
  <si>
    <t>4. An injury that prevents a worker from returning to their next scheduled workday or shift. Occurrences, not total numbers of days missed, are accounted for in this disclosure.</t>
  </si>
  <si>
    <t>5. An unplanned incident in which no property or environmental damage or personal injury occurred, but where damage or personal injury easily could have occurred but for a slight circumstantial shift.</t>
  </si>
  <si>
    <t>6. Life-changing or high-consequence incidents are work-related injuries from which a worker cannot, or is not expected to, recover to pre-injury health status within six months.</t>
  </si>
  <si>
    <r>
      <t>Total Recordable Incident Rate</t>
    </r>
    <r>
      <rPr>
        <b/>
        <vertAlign val="superscript"/>
        <sz val="11"/>
        <color rgb="FF000000"/>
        <rFont val="Calibri"/>
        <family val="2"/>
      </rPr>
      <t>3</t>
    </r>
  </si>
  <si>
    <r>
      <t>Total lost time injuries</t>
    </r>
    <r>
      <rPr>
        <b/>
        <vertAlign val="superscript"/>
        <sz val="11"/>
        <color rgb="FF000000"/>
        <rFont val="Calibri"/>
        <family val="2"/>
      </rPr>
      <t>4</t>
    </r>
  </si>
  <si>
    <r>
      <t>Lost-Time Injury Rate</t>
    </r>
    <r>
      <rPr>
        <b/>
        <vertAlign val="superscript"/>
        <sz val="11"/>
        <color rgb="FF000000"/>
        <rFont val="Calibri"/>
        <family val="2"/>
      </rPr>
      <t>3</t>
    </r>
  </si>
  <si>
    <r>
      <t>Total near misses</t>
    </r>
    <r>
      <rPr>
        <b/>
        <vertAlign val="superscript"/>
        <sz val="11"/>
        <color rgb="FF000000"/>
        <rFont val="Calibri"/>
        <family val="2"/>
      </rPr>
      <t>5</t>
    </r>
  </si>
  <si>
    <r>
      <t>Near Miss Frequency Rate</t>
    </r>
    <r>
      <rPr>
        <b/>
        <vertAlign val="superscript"/>
        <sz val="11"/>
        <color rgb="FF000000"/>
        <rFont val="Calibri"/>
        <family val="2"/>
      </rPr>
      <t>3</t>
    </r>
  </si>
  <si>
    <r>
      <t>Number of high-consequence work-related injuries</t>
    </r>
    <r>
      <rPr>
        <b/>
        <vertAlign val="superscript"/>
        <sz val="11"/>
        <color rgb="FF000000"/>
        <rFont val="Calibri"/>
        <family val="2"/>
      </rPr>
      <t>6</t>
    </r>
  </si>
  <si>
    <t>1. Contractor is defined as a worker who is not an employee but whose work and/or workplace is controlled by the organization. All of Northland's contractors are included in this disclosure. Calculated based on the number of workers per month and standard industry working hours per week unless a timesheet or validated report/evidence is provided.</t>
  </si>
  <si>
    <t>6. Location-based emissions are calculated using national or regional grid emissions factors sourced from the Carbon Footprint, Canada NIR, and the U.S. EPA</t>
  </si>
  <si>
    <t>7.Market-based emissions are calculated using national or regional residual mix emissions factors, and where available, sourced from GHG Protocol, Carbon Footprint, Climate registry and ECSIM. Where residual mix emission factors are not available, location-based emission factors are used. Market-based emissions also reflect the use of renewable and green energy contracts, where applicable</t>
  </si>
  <si>
    <t>Limited Assurance Statement</t>
  </si>
  <si>
    <t>1. Scope 2 location-based emissions are used for this calculation. The following greenhouse gases are included in Northland's GHG Inventories: sulfur hexafluoride (SF6), for scope 1 only, and carbon dioxide (CO2), methane (CH4), nitrous oxide (N2O), for scopes 1, 2 and 3. HFCs, PFCs and NF3 not included. GWP Reference for t CO2e: AR5 - 100 year</t>
  </si>
  <si>
    <r>
      <rPr>
        <b/>
        <sz val="8"/>
        <rFont val="Segoe UI"/>
        <family val="2"/>
      </rPr>
      <t xml:space="preserve">GHG Emissions and GHG Emissions Intensity
</t>
    </r>
    <r>
      <rPr>
        <sz val="8"/>
        <rFont val="Segoe UI"/>
        <family val="2"/>
      </rPr>
      <t xml:space="preserve">Northland measures and monitors impacts related to power generation from efficient natural gas and renewable sources. We use an operational control boundary to report on GHG emissions for our global operating facilities and offices, following the GHG Protocol Corporate Accounting and Reporting Standard, Scope 2 Guidance, Corporate Value Chain (Scope 3) Accounting and Reporting Standard, TCFD recommendations and applicable reporting standards.
Carbon intensity (scopes 1 &amp; 2) by generation increased by 1.7 %  from 2022 due to increased generation at our efficient natural gas sites as well as an increase in transmission and distribution electricity losses at EBSA. The 2023 carbon intensity (scope 1&amp;2) has reduced by 31% since our 2019 target baseline. In 2023, there was no significant increase in renewable energy generation. There was an increase in SF6 releases contributing to scope 1 direct emissions. There was a decrease in fuel use for mobile equipment and vehicles contributing to scope 1 direct emissions at our solar sites. There was an increase in purchased heating contributing to scope 2 indirect emissions due to opening a new office with higher heating demand. There was an increase in T&amp;D line losses contributing to scope 2 indirect emissions due to a directive from Colombia's grid operator that significantly increased the load of electricity delivered through a distribution system that had not previously been utilised. Further, the grid emissions factor for Colombia was updated in 2023 resulting in a 6% increase in scope 2 emissions.
Northland included a new reporting category, Investments, in the scope 3 GHG inventory for 2023. The Investments category captures emissions related to joint ventures where Northland does not have operational control. Calculations are based on Northland's prorated share of emissions from construction activities for wind development projects. Scope 3 GHG emissions increased by 92 % from 2023. The increase is primarily due to commencement of construction activities for Hai Long wind project and Baltic Power wind project. GHG emissions from business travel and employee commuting also increased, due to increased business travel and greater percentage of employees working at Northland and EBSA offices versus working from home. These increases influenced carbon intensity (scopes 1, 2 and 3) by generation, which increased by 18 % from 2022 due, in part, to a significant increase in scope 3 GHG emissions associated with Capital Goods and Investments related to Hai Long and Baltic Power offshore wind projects.
</t>
    </r>
    <r>
      <rPr>
        <b/>
        <sz val="8"/>
        <rFont val="Segoe UI"/>
        <family val="2"/>
      </rPr>
      <t xml:space="preserve">
Air Emissions, Energy Consumption and Intensity
</t>
    </r>
    <r>
      <rPr>
        <sz val="8"/>
        <rFont val="Segoe UI"/>
        <family val="2"/>
      </rPr>
      <t xml:space="preserve">Northland measures and monitors impacts related to energy use and overall environmental footprint. We use an operational control boundary for calculating and reporting energy consumption within the organization for Northland’s global operating facilities and offices. In 2023, Northland updated emissions factors use to calculate air emissions, which changed the distribution of these emissions. There was an increase in energy consumption primarily due to an increase in purchased heat. Nitrogen oxide, sulfur oxide, PM10, lead, and mercury air emissions decreased due to lower production at our Kirkland Lake Generating Plant. The proportion of emissions near areas of dense population increased due to lower air emissions at Kirkland Lake, which is in an area that is not densely populated.
</t>
    </r>
  </si>
  <si>
    <t>GRI 302-3</t>
  </si>
  <si>
    <t>Published April 29, 2024</t>
  </si>
  <si>
    <t>The organization and its reporting practices</t>
  </si>
  <si>
    <t>Activities and workers</t>
  </si>
  <si>
    <t>Strategy, policies and practices</t>
  </si>
  <si>
    <t>Stakeholder engagement</t>
  </si>
  <si>
    <r>
      <rPr>
        <b/>
        <sz val="8"/>
        <color theme="1" tint="4.9989318521683403E-2"/>
        <rFont val="Segoe UI"/>
        <family val="2"/>
      </rPr>
      <t>Occupational Health and Safety Performance</t>
    </r>
    <r>
      <rPr>
        <sz val="8"/>
        <color theme="1" tint="4.9989318521683403E-2"/>
        <rFont val="Segoe UI"/>
        <family val="2"/>
      </rPr>
      <t xml:space="preserve">
Northland tracks, monitors and reports on occupational health and safety data for employees at its global offices, and for employees and contractors at its operating facilities and project sites, including hours and incidents related to joint ventures. All incidents are reported through monthly global health and safety performance reports. Information gathered from incident investigations is used to identify and share lessons learned, discover trends and improve standards, systems and practices. Only work-related incidents arising out of, or in the course of, work and only work-related injuries or illnesses arising from exposure to hazards at work are included in this disclosure. Northland collects and consolidates data using common metrics for all locations so that our numbers can be readily tracked, trended and compared.
Total hours worked and recordable and lost-time injuries for employees and contractors increased in 2023 due to a significant increase in construction activities across Northland's portfolio, including fabrication of major components for 1,002 MW Hai Long wind and 1,140 MW Baltic Power wind projects, and construction of 80 Km Transmission Line in Colombia.</t>
    </r>
  </si>
  <si>
    <t>Ernst &amp; Young Limited Assurance Statement</t>
  </si>
  <si>
    <t>1. Stationary fuel consumption emission factors are from the US EPA (AP-42) and mobile fuel consumption emission factors are from the European Monitoring and Evaluation Program (EMEP) and the European Environment Agency (EEA) 2016 Guidebook.</t>
  </si>
  <si>
    <r>
      <rPr>
        <b/>
        <sz val="9"/>
        <rFont val="Segoe UI"/>
        <family val="2"/>
      </rPr>
      <t xml:space="preserve">Reporting Boundaries
</t>
    </r>
    <r>
      <rPr>
        <sz val="9"/>
        <rFont val="Segoe UI"/>
        <family val="2"/>
      </rPr>
      <t xml:space="preserve">This report contains information and data covering January 1 to December 31, 2023, with comparative information for the years 2019–2022. We measure Environmental, Social and Governance (ESG) key performance indicators (KPIs) using an operational control approach. We also measure specific KPIs related to health and safety, talent management and community for our project offices and sites. Consistent with the Greenhouse Gas (GHG) Protocol’s definition, we define operations as being under our operational control where we have full authority to introduce and implement operating policies. Site data represents total facility performance, not only our financial share of the operation. The report’s information and data account for the direct impacts of all material components of Northland’s global activities, except where otherwise noted. All amounts are in Canadian dollars (CAD) unless otherwise specified.
All footnotes in this workbook refer to data for 2023 reporting year. Please refer to prior Sustainability Reports and Indexes for previous years' explanatory notes.
</t>
    </r>
    <r>
      <rPr>
        <b/>
        <sz val="9"/>
        <rFont val="Segoe UI"/>
        <family val="2"/>
      </rPr>
      <t xml:space="preserve">
Frameworks Used
</t>
    </r>
    <r>
      <rPr>
        <sz val="9"/>
        <rFont val="Segoe UI"/>
        <family val="2"/>
      </rPr>
      <t>This report has been prepared with reference to the Global Reporting Initiative (GRI) Universal Standards, and as noted under “Reporting Boundaries,” covers the full 2023 calendar year. We align with global best practice standards and frameworks, including those of the GHG Protocol and the Electric Utilities &amp; Power Generators standard from the Sustainability Accounting Standards Board (SASB) version 2023-12. We also follow the recommendations of the Taskforce for Climate-Related Financial Disclosures (TCFD) and respond to the CDP’s climate change questionnaire. As signatories of the United Nations Global Compact (UNGC), we commit to applying its 10 principles in the areas of human rights, labour, environment and anti-corruption in our strategy, culture and everyday business. We endorse and have signed on to Equal by 30.</t>
    </r>
    <r>
      <rPr>
        <b/>
        <sz val="9"/>
        <rFont val="Segoe UI"/>
        <family val="2"/>
      </rPr>
      <t xml:space="preserve">
Reporting Base Year
</t>
    </r>
    <r>
      <rPr>
        <sz val="9"/>
        <rFont val="Segoe UI"/>
        <family val="2"/>
      </rPr>
      <t>Our base year for reporting and tracking GHG emissions-related indicators is 2020, which is when we established a consistent methodology for calculating Scope 1 and Scope 2 location-based GHG emissions. We use 2019 for the baseline calculations of our performance against our stated GHG emissions intensity reduction.</t>
    </r>
    <r>
      <rPr>
        <b/>
        <sz val="9"/>
        <rFont val="Segoe UI"/>
        <family val="2"/>
      </rPr>
      <t xml:space="preserve">
Base Year Recalculation Policy
</t>
    </r>
    <r>
      <rPr>
        <sz val="9"/>
        <rFont val="Segoe UI"/>
        <family val="2"/>
      </rPr>
      <t xml:space="preserve">Under our current methodology, base year data will be restated when there has been a change in the calculation methodology, or a material change in operating assets through acquisition or divestiture. In this context, material assets are those which have a 10 per cent or greater impact on total combined Scope 1 and 2 (location-based) GHG emissions. </t>
    </r>
    <r>
      <rPr>
        <b/>
        <sz val="9"/>
        <rFont val="Segoe UI"/>
        <family val="2"/>
      </rPr>
      <t xml:space="preserve">
Audience
</t>
    </r>
    <r>
      <rPr>
        <sz val="9"/>
        <rFont val="Segoe UI"/>
        <family val="2"/>
      </rPr>
      <t>We have prepared this report to meet the needs of our many stakeholders, with a focus on investors, analysts and rating agencies interested in our ESG policies, programs, practices and performance. For additional information, please see the Sustainability section of our website.</t>
    </r>
    <r>
      <rPr>
        <b/>
        <sz val="9"/>
        <rFont val="Segoe UI"/>
        <family val="2"/>
      </rPr>
      <t xml:space="preserve">
Assurance
</t>
    </r>
    <r>
      <rPr>
        <sz val="9"/>
        <rFont val="Segoe UI"/>
        <family val="2"/>
      </rPr>
      <t xml:space="preserve">Northland received independent third-party limited assurance, conducted by EY, over the following material KPIs for 2023:
• Scope 1+2 greenhouse gas (GHG) emissions
• Total electricity generated
• GHG emissions intensity
• Total recordable incident rate
EY provided limited assurance on the allocation of Northland’s Green Financing proceeds in line with the Use of Proceeds described in our Green Financing Framework (2023). The assurance statement is posted to Northland's website. Our Manager of Global ESG Strategy and Reporting managed the assurance engagement, with oversight and executive management from our Chief Administrative &amp; Legal Officer &amp; Corporate Secretary.
KPIs assured to a limited level by EY are denoted with this symbol: 
</t>
    </r>
    <r>
      <rPr>
        <b/>
        <sz val="9"/>
        <rFont val="Segoe UI"/>
        <family val="2"/>
      </rPr>
      <t xml:space="preserve">
Significant Changes and Restatements
</t>
    </r>
    <r>
      <rPr>
        <sz val="9"/>
        <rFont val="Segoe UI"/>
        <family val="2"/>
      </rPr>
      <t xml:space="preserve">
There are no significant changes or restatements of information from previous reporting periods. </t>
    </r>
  </si>
  <si>
    <r>
      <rPr>
        <b/>
        <sz val="8"/>
        <color theme="1"/>
        <rFont val="Segoe UI"/>
        <family val="2"/>
      </rPr>
      <t>Local and Indigenous Communities</t>
    </r>
    <r>
      <rPr>
        <sz val="8"/>
        <color theme="1"/>
        <rFont val="Segoe UI"/>
        <family val="2"/>
      </rPr>
      <t xml:space="preserve">
Northland maintains strong relationships with local and indigenous communities. Ongoing engagement includes consulting early and often through the life of a project, conducting social impact assessments, and supporting the sustainability of communities where Northland develops and operates projects. Northland’s </t>
    </r>
    <r>
      <rPr>
        <b/>
        <sz val="8"/>
        <color theme="1"/>
        <rFont val="Segoe UI"/>
        <family val="2"/>
      </rPr>
      <t>Community and Indigenous Relations policy and commitments</t>
    </r>
    <r>
      <rPr>
        <sz val="8"/>
        <color theme="1"/>
        <rFont val="Segoe UI"/>
        <family val="2"/>
      </rPr>
      <t xml:space="preserve"> is fundamental to how Northland conducts its business and distributes economic value in the communities where it operates.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</si>
</sst>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4" formatCode="_-&quot;$&quot;* #,##0.00_-;\-&quot;$&quot;* #,##0.00_-;_-&quot;$&quot;* &quot;-&quot;??_-;_-@_-"/>
    <numFmt numFmtId="43" formatCode="_-* #,##0.00_-;\-* #,##0.00_-;_-* &quot;-&quot;??_-;_-@_-"/>
    <numFmt numFmtId="164" formatCode="_(* #,##0.00_);_(* \(#,##0.00\);_(* &quot;-&quot;??_);_(@_)"/>
    <numFmt numFmtId="165" formatCode="_(* #,##0_);_(* \(#,##0\);_(* &quot;-&quot;??_);_(@_)"/>
    <numFmt numFmtId="166" formatCode="0.0%"/>
    <numFmt numFmtId="167" formatCode="_-* #,##0_-;\-* #,##0_-;_-* &quot;-&quot;??_-;_-@_-"/>
    <numFmt numFmtId="168" formatCode="_-* #,##0.000_-;\-* #,##0.000_-;_-* &quot;-&quot;??_-;_-@_-"/>
    <numFmt numFmtId="169" formatCode="_(&quot;$&quot;* #,##0.00_);_(&quot;$&quot;* \(#,##0.00\);_(&quot;$&quot;* &quot;-&quot;??_);_(@_)"/>
    <numFmt numFmtId="170" formatCode="_(* #,##0.0_);_(* \(#,##0.0\);_(* &quot;-&quot;??_);_(@_)"/>
    <numFmt numFmtId="171" formatCode="_(* #,##0.000_);_(* \(#,##0.000\);_(* &quot;-&quot;??_);_(@_)"/>
    <numFmt numFmtId="172" formatCode="0.000"/>
    <numFmt numFmtId="173" formatCode="_-* #,##0.0000_-;\-* #,##0.0000_-;_-* &quot;-&quot;??_-;_-@_-"/>
    <numFmt numFmtId="174" formatCode="_(* #,##0.0000_);_(* \(#,##0.0000\);_(* &quot;-&quot;??_);_(@_)"/>
    <numFmt numFmtId="175" formatCode="_-* #,##0.0_-;\-* #,##0.0_-;_-* &quot;-&quot;??_-;_-@_-"/>
  </numFmts>
  <fonts count="135" x14ac:knownFonts="1">
    <font>
      <sz val="11"/>
      <color theme="1"/>
      <name val="Calibri"/>
      <family val="2"/>
      <scheme val="minor"/>
    </font>
    <font>
      <b/>
      <sz val="9"/>
      <color rgb="FF004986"/>
      <name val="Arial Black"/>
      <family val="2"/>
    </font>
    <font>
      <b/>
      <sz val="9"/>
      <color theme="1"/>
      <name val="Segoe UI"/>
      <family val="2"/>
    </font>
    <font>
      <sz val="9"/>
      <color theme="1"/>
      <name val="Segoe UI"/>
      <family val="2"/>
    </font>
    <font>
      <i/>
      <sz val="9"/>
      <color theme="1"/>
      <name val="Segoe UI"/>
      <family val="2"/>
    </font>
    <font>
      <sz val="9"/>
      <color rgb="FF000000"/>
      <name val="Segoe UI"/>
      <family val="2"/>
    </font>
    <font>
      <b/>
      <sz val="9"/>
      <color rgb="FF000000"/>
      <name val="Segoe UI"/>
      <family val="2"/>
    </font>
    <font>
      <sz val="11"/>
      <color theme="1"/>
      <name val="Calibri"/>
      <family val="2"/>
      <scheme val="minor"/>
    </font>
    <font>
      <u/>
      <sz val="11"/>
      <color theme="10"/>
      <name val="Calibri"/>
      <family val="2"/>
      <scheme val="minor"/>
    </font>
    <font>
      <b/>
      <sz val="11"/>
      <color theme="1"/>
      <name val="Calibri"/>
      <family val="2"/>
      <scheme val="minor"/>
    </font>
    <font>
      <sz val="11"/>
      <color rgb="FF000000"/>
      <name val="Calibri"/>
      <family val="2"/>
      <scheme val="minor"/>
    </font>
    <font>
      <sz val="9"/>
      <color theme="1"/>
      <name val="Calibri"/>
      <family val="2"/>
      <scheme val="minor"/>
    </font>
    <font>
      <b/>
      <sz val="14"/>
      <name val="Calibri"/>
      <family val="2"/>
      <scheme val="minor"/>
    </font>
    <font>
      <vertAlign val="superscript"/>
      <sz val="11"/>
      <color theme="1"/>
      <name val="Calibri"/>
      <family val="2"/>
      <scheme val="minor"/>
    </font>
    <font>
      <sz val="14"/>
      <color theme="4"/>
      <name val="Calibri"/>
      <family val="2"/>
      <scheme val="minor"/>
    </font>
    <font>
      <b/>
      <sz val="11"/>
      <color rgb="FF000000"/>
      <name val="Calibri"/>
      <family val="2"/>
      <scheme val="minor"/>
    </font>
    <font>
      <b/>
      <vertAlign val="superscript"/>
      <sz val="11"/>
      <color rgb="FF000000"/>
      <name val="Calibri"/>
      <family val="2"/>
      <scheme val="minor"/>
    </font>
    <font>
      <vertAlign val="superscript"/>
      <sz val="11"/>
      <color rgb="FF000000"/>
      <name val="Calibri"/>
      <family val="2"/>
      <scheme val="minor"/>
    </font>
    <font>
      <i/>
      <sz val="9"/>
      <color theme="1"/>
      <name val="Calibri"/>
      <family val="2"/>
      <scheme val="minor"/>
    </font>
    <font>
      <sz val="8"/>
      <color theme="1"/>
      <name val="Calibri"/>
      <family val="2"/>
      <scheme val="minor"/>
    </font>
    <font>
      <sz val="8"/>
      <color theme="1"/>
      <name val="Segoe UI Light"/>
      <family val="2"/>
    </font>
    <font>
      <sz val="8"/>
      <color rgb="FF000000"/>
      <name val="Segoe UI"/>
      <family val="2"/>
    </font>
    <font>
      <i/>
      <sz val="8"/>
      <color theme="1"/>
      <name val="Segoe UI Light"/>
      <family val="2"/>
    </font>
    <font>
      <i/>
      <sz val="8"/>
      <name val="Segoe UI"/>
      <family val="2"/>
    </font>
    <font>
      <i/>
      <sz val="8"/>
      <color rgb="FF000000"/>
      <name val="Segoe UI"/>
      <family val="2"/>
    </font>
    <font>
      <sz val="8"/>
      <color theme="1"/>
      <name val="Segoe UI"/>
      <family val="2"/>
    </font>
    <font>
      <b/>
      <vertAlign val="superscript"/>
      <sz val="8"/>
      <color theme="1"/>
      <name val="Segoe UI"/>
      <family val="2"/>
    </font>
    <font>
      <i/>
      <sz val="8"/>
      <color theme="1"/>
      <name val="Segoe UI"/>
      <family val="2"/>
    </font>
    <font>
      <b/>
      <i/>
      <sz val="8"/>
      <color theme="1"/>
      <name val="Segoe UI"/>
      <family val="2"/>
    </font>
    <font>
      <strike/>
      <sz val="11"/>
      <color rgb="FF000000"/>
      <name val="Calibri"/>
      <family val="2"/>
      <scheme val="minor"/>
    </font>
    <font>
      <b/>
      <sz val="10"/>
      <color theme="1"/>
      <name val="Segoe UI"/>
      <family val="2"/>
    </font>
    <font>
      <sz val="11"/>
      <color theme="8"/>
      <name val="Calibri"/>
      <family val="2"/>
      <scheme val="minor"/>
    </font>
    <font>
      <i/>
      <sz val="11"/>
      <color rgb="FF44546A"/>
      <name val="Calibri"/>
      <family val="2"/>
      <scheme val="minor"/>
    </font>
    <font>
      <sz val="10"/>
      <color theme="1"/>
      <name val="Segoe UI"/>
      <family val="2"/>
    </font>
    <font>
      <sz val="11"/>
      <color theme="1"/>
      <name val="Segoe UI"/>
      <family val="2"/>
    </font>
    <font>
      <b/>
      <sz val="9"/>
      <color rgb="FF004986"/>
      <name val="Segoe UI"/>
      <family val="2"/>
    </font>
    <font>
      <b/>
      <sz val="9"/>
      <name val="Segoe UI"/>
      <family val="2"/>
    </font>
    <font>
      <b/>
      <sz val="10"/>
      <color theme="4"/>
      <name val="Segoe UI"/>
      <family val="2"/>
    </font>
    <font>
      <b/>
      <sz val="10"/>
      <color rgb="FF002060"/>
      <name val="Segoe UI"/>
      <family val="2"/>
    </font>
    <font>
      <i/>
      <sz val="9"/>
      <name val="Segoe UI"/>
      <family val="2"/>
    </font>
    <font>
      <b/>
      <sz val="8"/>
      <color rgb="FF002060"/>
      <name val="Segoe UI"/>
      <family val="2"/>
    </font>
    <font>
      <b/>
      <sz val="8"/>
      <color rgb="FF00B050"/>
      <name val="Segoe UI"/>
      <family val="2"/>
    </font>
    <font>
      <b/>
      <sz val="10"/>
      <color rgb="FF00B050"/>
      <name val="Segoe UI"/>
      <family val="2"/>
    </font>
    <font>
      <b/>
      <sz val="10"/>
      <color rgb="FF7030A0"/>
      <name val="Segoe UI"/>
      <family val="2"/>
    </font>
    <font>
      <b/>
      <i/>
      <sz val="8"/>
      <color theme="9" tint="-0.499984740745262"/>
      <name val="Segoe UI"/>
      <family val="2"/>
    </font>
    <font>
      <b/>
      <sz val="18"/>
      <color theme="1"/>
      <name val="Segoe UI Light"/>
      <family val="2"/>
    </font>
    <font>
      <b/>
      <sz val="14"/>
      <color theme="1"/>
      <name val="Segoe UI Light"/>
      <family val="2"/>
    </font>
    <font>
      <b/>
      <sz val="12"/>
      <color theme="1"/>
      <name val="Segoe UI Light"/>
      <family val="2"/>
    </font>
    <font>
      <sz val="11"/>
      <color rgb="FFFF0000"/>
      <name val="Calibri"/>
      <family val="2"/>
      <scheme val="minor"/>
    </font>
    <font>
      <sz val="11"/>
      <color theme="1"/>
      <name val="Calibri"/>
      <family val="2"/>
    </font>
    <font>
      <sz val="11"/>
      <color rgb="FF4472C4"/>
      <name val="Calibri"/>
      <family val="2"/>
      <scheme val="minor"/>
    </font>
    <font>
      <b/>
      <sz val="10"/>
      <color rgb="FF0075C9"/>
      <name val="Segoe UI"/>
      <family val="2"/>
    </font>
    <font>
      <i/>
      <sz val="11"/>
      <color rgb="FF000000"/>
      <name val="Calibri"/>
      <family val="2"/>
      <scheme val="minor"/>
    </font>
    <font>
      <i/>
      <vertAlign val="superscript"/>
      <sz val="11"/>
      <color rgb="FF000000"/>
      <name val="Calibri"/>
      <family val="2"/>
      <scheme val="minor"/>
    </font>
    <font>
      <b/>
      <i/>
      <sz val="9"/>
      <color theme="9" tint="-0.499984740745262"/>
      <name val="Calibri"/>
      <family val="2"/>
      <scheme val="minor"/>
    </font>
    <font>
      <sz val="10"/>
      <color rgb="FF000000"/>
      <name val="Calibri"/>
      <family val="2"/>
      <scheme val="minor"/>
    </font>
    <font>
      <i/>
      <sz val="10"/>
      <color rgb="FF000000"/>
      <name val="Calibri"/>
      <family val="2"/>
      <scheme val="minor"/>
    </font>
    <font>
      <b/>
      <sz val="10"/>
      <color rgb="FF4472C4"/>
      <name val="Segoe UI"/>
      <family val="2"/>
    </font>
    <font>
      <b/>
      <sz val="8"/>
      <color rgb="FF000000"/>
      <name val="Segoe UI"/>
      <family val="2"/>
    </font>
    <font>
      <b/>
      <sz val="8"/>
      <name val="Segoe UI"/>
      <family val="2"/>
    </font>
    <font>
      <b/>
      <vertAlign val="superscript"/>
      <sz val="8"/>
      <name val="Segoe UI"/>
      <family val="2"/>
    </font>
    <font>
      <i/>
      <sz val="8"/>
      <color rgb="FFFF0000"/>
      <name val="Segoe UI"/>
      <family val="2"/>
    </font>
    <font>
      <i/>
      <vertAlign val="subscript"/>
      <sz val="10"/>
      <color rgb="FF000000"/>
      <name val="Calibri"/>
      <family val="2"/>
      <scheme val="minor"/>
    </font>
    <font>
      <i/>
      <sz val="9"/>
      <color rgb="FF000000"/>
      <name val="Calibri"/>
      <family val="2"/>
      <scheme val="minor"/>
    </font>
    <font>
      <sz val="9"/>
      <name val="Segoe UI"/>
      <family val="2"/>
    </font>
    <font>
      <b/>
      <sz val="11"/>
      <color rgb="FF000000"/>
      <name val="Calibri"/>
      <family val="2"/>
    </font>
    <font>
      <sz val="11"/>
      <color rgb="FF000000"/>
      <name val="Calibri"/>
      <family val="2"/>
    </font>
    <font>
      <b/>
      <vertAlign val="superscript"/>
      <sz val="11"/>
      <color theme="1"/>
      <name val="Calibri"/>
      <family val="2"/>
      <scheme val="minor"/>
    </font>
    <font>
      <i/>
      <u/>
      <sz val="11"/>
      <color theme="10"/>
      <name val="Calibri"/>
      <family val="2"/>
      <scheme val="minor"/>
    </font>
    <font>
      <i/>
      <sz val="11"/>
      <color rgb="FF000000"/>
      <name val="Calibri"/>
      <family val="2"/>
    </font>
    <font>
      <b/>
      <strike/>
      <sz val="11"/>
      <color rgb="FF000000"/>
      <name val="Calibri"/>
      <family val="2"/>
      <scheme val="minor"/>
    </font>
    <font>
      <b/>
      <vertAlign val="superscript"/>
      <sz val="10"/>
      <color rgb="FF0075C9"/>
      <name val="Segoe UI"/>
      <family val="2"/>
    </font>
    <font>
      <b/>
      <vertAlign val="superscript"/>
      <sz val="11"/>
      <color rgb="FF000000"/>
      <name val="Calibri"/>
      <family val="2"/>
    </font>
    <font>
      <sz val="10"/>
      <name val="Arial"/>
      <family val="2"/>
    </font>
    <font>
      <sz val="10"/>
      <name val="Arial"/>
      <family val="2"/>
    </font>
    <font>
      <i/>
      <sz val="9"/>
      <name val="Calibri"/>
      <family val="2"/>
      <scheme val="minor"/>
    </font>
    <font>
      <b/>
      <i/>
      <sz val="11"/>
      <color theme="1"/>
      <name val="Calibri"/>
      <family val="2"/>
      <scheme val="minor"/>
    </font>
    <font>
      <b/>
      <i/>
      <sz val="9"/>
      <color theme="1"/>
      <name val="Calibri"/>
      <family val="2"/>
      <scheme val="minor"/>
    </font>
    <font>
      <i/>
      <sz val="11"/>
      <color theme="1"/>
      <name val="Calibri"/>
      <family val="2"/>
    </font>
    <font>
      <b/>
      <vertAlign val="superscript"/>
      <sz val="9"/>
      <color rgb="FF000000"/>
      <name val="Segoe UI"/>
      <family val="2"/>
    </font>
    <font>
      <i/>
      <vertAlign val="superscript"/>
      <sz val="8"/>
      <color rgb="FF000000"/>
      <name val="Segoe UI"/>
      <family val="2"/>
    </font>
    <font>
      <sz val="9"/>
      <color theme="1" tint="0.499984740745262"/>
      <name val="Segoe UI"/>
      <family val="2"/>
    </font>
    <font>
      <b/>
      <i/>
      <vertAlign val="superscript"/>
      <sz val="8"/>
      <color rgb="FF000000"/>
      <name val="Segoe UI"/>
      <family val="2"/>
    </font>
    <font>
      <sz val="8"/>
      <color rgb="FFFF0000"/>
      <name val="Calibri"/>
      <family val="2"/>
      <scheme val="minor"/>
    </font>
    <font>
      <i/>
      <sz val="11"/>
      <color theme="8" tint="-0.249977111117893"/>
      <name val="Calibri"/>
      <family val="2"/>
      <scheme val="minor"/>
    </font>
    <font>
      <b/>
      <sz val="11"/>
      <name val="Calibri"/>
      <family val="2"/>
    </font>
    <font>
      <vertAlign val="superscript"/>
      <sz val="11"/>
      <color rgb="FF000000"/>
      <name val="Calibri"/>
      <family val="2"/>
    </font>
    <font>
      <i/>
      <sz val="9"/>
      <color theme="1"/>
      <name val="Calibri"/>
      <family val="2"/>
    </font>
    <font>
      <b/>
      <vertAlign val="superscript"/>
      <sz val="9"/>
      <name val="Segoe UI"/>
      <family val="2"/>
    </font>
    <font>
      <b/>
      <sz val="9"/>
      <color rgb="FF000000"/>
      <name val="Calibri"/>
      <family val="2"/>
      <scheme val="minor"/>
    </font>
    <font>
      <b/>
      <sz val="9"/>
      <color theme="1" tint="0.499984740745262"/>
      <name val="Segoe UI"/>
      <family val="2"/>
    </font>
    <font>
      <b/>
      <i/>
      <sz val="8"/>
      <color rgb="FF000000"/>
      <name val="Segoe UI"/>
      <family val="2"/>
    </font>
    <font>
      <sz val="8"/>
      <name val="Segoe UI"/>
      <family val="2"/>
    </font>
    <font>
      <sz val="10"/>
      <color rgb="FF000000"/>
      <name val="Segoe UI"/>
      <family val="2"/>
    </font>
    <font>
      <vertAlign val="superscript"/>
      <sz val="9"/>
      <color theme="1"/>
      <name val="Segoe UI"/>
      <family val="2"/>
    </font>
    <font>
      <b/>
      <i/>
      <sz val="8"/>
      <color rgb="FFFF0000"/>
      <name val="Segoe UI"/>
      <family val="2"/>
    </font>
    <font>
      <b/>
      <i/>
      <sz val="10"/>
      <color theme="1"/>
      <name val="Segoe UI Light"/>
      <family val="2"/>
    </font>
    <font>
      <b/>
      <vertAlign val="superscript"/>
      <sz val="8"/>
      <color theme="2" tint="-0.749992370372631"/>
      <name val="Segoe UI"/>
      <family val="2"/>
    </font>
    <font>
      <b/>
      <vertAlign val="superscript"/>
      <sz val="9"/>
      <color theme="1"/>
      <name val="Calibri"/>
      <family val="2"/>
      <scheme val="minor"/>
    </font>
    <font>
      <i/>
      <sz val="8"/>
      <color theme="2" tint="-0.749992370372631"/>
      <name val="Segoe UI"/>
      <family val="2"/>
    </font>
    <font>
      <b/>
      <sz val="8"/>
      <color theme="1"/>
      <name val="Segoe UI"/>
      <family val="2"/>
    </font>
    <font>
      <sz val="9"/>
      <color rgb="FF000000"/>
      <name val="Calibri"/>
      <family val="2"/>
      <scheme val="minor"/>
    </font>
    <font>
      <b/>
      <vertAlign val="superscript"/>
      <sz val="10"/>
      <color rgb="FF00B050"/>
      <name val="Segoe UI"/>
      <family val="2"/>
    </font>
    <font>
      <u/>
      <sz val="9"/>
      <color theme="10"/>
      <name val="Segoe UI"/>
      <family val="2"/>
    </font>
    <font>
      <i/>
      <u/>
      <sz val="9"/>
      <color theme="10"/>
      <name val="Segoe UI"/>
      <family val="2"/>
    </font>
    <font>
      <i/>
      <sz val="8"/>
      <color theme="1"/>
      <name val="Calibri"/>
      <family val="2"/>
      <scheme val="minor"/>
    </font>
    <font>
      <b/>
      <sz val="9"/>
      <color theme="1"/>
      <name val="Calibri"/>
      <family val="2"/>
      <scheme val="minor"/>
    </font>
    <font>
      <b/>
      <sz val="9"/>
      <name val="Calibri"/>
      <family val="2"/>
      <scheme val="minor"/>
    </font>
    <font>
      <u/>
      <sz val="10"/>
      <color theme="10"/>
      <name val="Calibri"/>
      <family val="2"/>
      <scheme val="minor"/>
    </font>
    <font>
      <i/>
      <sz val="9"/>
      <color rgb="FFFF0000"/>
      <name val="Segoe UI"/>
      <family val="2"/>
    </font>
    <font>
      <sz val="9"/>
      <color theme="1"/>
      <name val="Calibri"/>
      <family val="2"/>
    </font>
    <font>
      <b/>
      <sz val="11"/>
      <color rgb="FF7030A0"/>
      <name val="Calibri"/>
      <family val="2"/>
      <scheme val="minor"/>
    </font>
    <font>
      <sz val="11"/>
      <color rgb="FF7030A0"/>
      <name val="Calibri"/>
      <family val="2"/>
      <scheme val="minor"/>
    </font>
    <font>
      <b/>
      <sz val="8"/>
      <name val="Segoe UI Light"/>
      <family val="2"/>
    </font>
    <font>
      <sz val="11"/>
      <name val="Calibri"/>
      <family val="2"/>
      <scheme val="minor"/>
    </font>
    <font>
      <b/>
      <i/>
      <vertAlign val="superscript"/>
      <sz val="8"/>
      <name val="Segoe UI"/>
      <family val="2"/>
    </font>
    <font>
      <sz val="10"/>
      <color rgb="FF002060"/>
      <name val="Segoe UI"/>
      <family val="2"/>
    </font>
    <font>
      <sz val="18"/>
      <color theme="1"/>
      <name val="Segoe UI"/>
      <family val="2"/>
    </font>
    <font>
      <i/>
      <vertAlign val="superscript"/>
      <sz val="11"/>
      <color rgb="FF44546A"/>
      <name val="Calibri"/>
      <family val="2"/>
      <scheme val="minor"/>
    </font>
    <font>
      <i/>
      <vertAlign val="superscript"/>
      <sz val="9"/>
      <color rgb="FF000000"/>
      <name val="Calibri"/>
      <family val="2"/>
      <scheme val="minor"/>
    </font>
    <font>
      <b/>
      <i/>
      <sz val="9"/>
      <name val="Calibri"/>
      <family val="2"/>
      <scheme val="minor"/>
    </font>
    <font>
      <i/>
      <sz val="11"/>
      <color theme="1"/>
      <name val="Calibri"/>
      <family val="2"/>
      <scheme val="minor"/>
    </font>
    <font>
      <b/>
      <sz val="12"/>
      <name val="Segoe UI Light"/>
      <family val="2"/>
    </font>
    <font>
      <b/>
      <sz val="11"/>
      <color rgb="FF00B050"/>
      <name val="Calibri"/>
      <family val="2"/>
      <scheme val="minor"/>
    </font>
    <font>
      <b/>
      <i/>
      <sz val="14"/>
      <color theme="1"/>
      <name val="Calibri"/>
      <family val="2"/>
      <scheme val="minor"/>
    </font>
    <font>
      <i/>
      <sz val="10"/>
      <color theme="1"/>
      <name val="Segoe UI"/>
      <family val="2"/>
    </font>
    <font>
      <b/>
      <sz val="10"/>
      <name val="Segoe UI"/>
      <family val="2"/>
    </font>
    <font>
      <u/>
      <sz val="10"/>
      <color theme="10"/>
      <name val="Segoe UI"/>
      <family val="2"/>
    </font>
    <font>
      <b/>
      <sz val="8"/>
      <color theme="2" tint="-0.749992370372631"/>
      <name val="Segoe UI"/>
      <family val="2"/>
    </font>
    <font>
      <b/>
      <vertAlign val="superscript"/>
      <sz val="10"/>
      <color rgb="FF002060"/>
      <name val="Segoe UI"/>
      <family val="2"/>
    </font>
    <font>
      <b/>
      <i/>
      <sz val="8"/>
      <name val="Segoe UI"/>
      <family val="2"/>
    </font>
    <font>
      <i/>
      <sz val="8"/>
      <color theme="1" tint="4.9989318521683403E-2"/>
      <name val="Segoe UI"/>
      <family val="2"/>
    </font>
    <font>
      <i/>
      <sz val="9"/>
      <color theme="1" tint="4.9989318521683403E-2"/>
      <name val="Calibri"/>
      <family val="2"/>
      <scheme val="minor"/>
    </font>
    <font>
      <sz val="8"/>
      <color theme="1" tint="4.9989318521683403E-2"/>
      <name val="Segoe UI"/>
      <family val="2"/>
    </font>
    <font>
      <b/>
      <sz val="8"/>
      <color theme="1" tint="4.9989318521683403E-2"/>
      <name val="Segoe UI"/>
      <family val="2"/>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7E6E6"/>
        <bgColor indexed="64"/>
      </patternFill>
    </fill>
    <fill>
      <patternFill patternType="solid">
        <fgColor theme="2" tint="0.79998168889431442"/>
        <bgColor indexed="64"/>
      </patternFill>
    </fill>
    <fill>
      <patternFill patternType="solid">
        <fgColor theme="2"/>
        <bgColor indexed="64"/>
      </patternFill>
    </fill>
    <fill>
      <patternFill patternType="solid">
        <fgColor rgb="FF88D824"/>
        <bgColor indexed="64"/>
      </patternFill>
    </fill>
    <fill>
      <patternFill patternType="solid">
        <fgColor theme="0"/>
        <bgColor rgb="FF000000"/>
      </patternFill>
    </fill>
    <fill>
      <patternFill patternType="solid">
        <fgColor rgb="FFD9D9D9"/>
        <bgColor rgb="FF000000"/>
      </patternFill>
    </fill>
    <fill>
      <patternFill patternType="solid">
        <fgColor rgb="FFD6DCE4"/>
        <bgColor rgb="FF000000"/>
      </patternFill>
    </fill>
    <fill>
      <patternFill patternType="solid">
        <fgColor rgb="FFE2EFDA"/>
        <bgColor rgb="FF000000"/>
      </patternFill>
    </fill>
    <fill>
      <patternFill patternType="solid">
        <fgColor rgb="FFE7E6E6"/>
        <bgColor rgb="FF000000"/>
      </patternFill>
    </fill>
    <fill>
      <patternFill patternType="solid">
        <fgColor theme="0" tint="-0.14999847407452621"/>
        <bgColor rgb="FF000000"/>
      </patternFill>
    </fill>
    <fill>
      <patternFill patternType="solid">
        <fgColor rgb="FFF2F2F2"/>
        <bgColor indexed="64"/>
      </patternFill>
    </fill>
    <fill>
      <patternFill patternType="solid">
        <fgColor theme="2"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8" tint="0.79998168889431442"/>
        <bgColor rgb="FF000000"/>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rgb="FFF2F2F2"/>
        <bgColor rgb="FF000000"/>
      </patternFill>
    </fill>
  </fills>
  <borders count="2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thin">
        <color auto="1"/>
      </left>
      <right/>
      <top/>
      <bottom style="medium">
        <color indexed="64"/>
      </bottom>
      <diagonal/>
    </border>
    <border>
      <left/>
      <right/>
      <top style="thin">
        <color theme="9" tint="0.79998168889431442"/>
      </top>
      <bottom style="thin">
        <color indexed="64"/>
      </bottom>
      <diagonal/>
    </border>
    <border>
      <left/>
      <right/>
      <top style="thin">
        <color theme="9" tint="0.79998168889431442"/>
      </top>
      <bottom style="thin">
        <color theme="9" tint="0.79998168889431442"/>
      </bottom>
      <diagonal/>
    </border>
    <border>
      <left/>
      <right/>
      <top style="thin">
        <color indexed="64"/>
      </top>
      <bottom style="thin">
        <color theme="9" tint="0.79998168889431442"/>
      </bottom>
      <diagonal/>
    </border>
    <border>
      <left/>
      <right style="thin">
        <color indexed="64"/>
      </right>
      <top style="medium">
        <color indexed="64"/>
      </top>
      <bottom style="thin">
        <color indexed="64"/>
      </bottom>
      <diagonal/>
    </border>
    <border>
      <left/>
      <right/>
      <top style="thin">
        <color theme="1"/>
      </top>
      <bottom style="thin">
        <color indexed="64"/>
      </bottom>
      <diagonal/>
    </border>
    <border>
      <left style="thin">
        <color rgb="FFF2F2F2"/>
      </left>
      <right style="thin">
        <color rgb="FFF2F2F2"/>
      </right>
      <top style="thin">
        <color indexed="64"/>
      </top>
      <bottom style="thin">
        <color indexed="64"/>
      </bottom>
      <diagonal/>
    </border>
    <border>
      <left style="thin">
        <color rgb="FFE7E6E6"/>
      </left>
      <right/>
      <top style="thin">
        <color indexed="64"/>
      </top>
      <bottom style="thin">
        <color indexed="64"/>
      </bottom>
      <diagonal/>
    </border>
    <border>
      <left style="thin">
        <color rgb="FFE7E6E6"/>
      </left>
      <right/>
      <top/>
      <bottom/>
      <diagonal/>
    </border>
    <border>
      <left/>
      <right/>
      <top/>
      <bottom style="thin">
        <color theme="1"/>
      </bottom>
      <diagonal/>
    </border>
    <border>
      <left style="thin">
        <color rgb="FFF2F2F2"/>
      </left>
      <right/>
      <top style="thin">
        <color indexed="64"/>
      </top>
      <bottom style="thin">
        <color theme="0" tint="-0.14996795556505021"/>
      </bottom>
      <diagonal/>
    </border>
    <border>
      <left style="thin">
        <color rgb="FFE7E6E6"/>
      </left>
      <right/>
      <top style="thin">
        <color indexed="64"/>
      </top>
      <bottom style="thin">
        <color theme="0" tint="-0.14996795556505021"/>
      </bottom>
      <diagonal/>
    </border>
    <border>
      <left/>
      <right/>
      <top style="thin">
        <color indexed="64"/>
      </top>
      <bottom style="thin">
        <color theme="0" tint="-0.14996795556505021"/>
      </bottom>
      <diagonal/>
    </border>
    <border>
      <left style="thin">
        <color rgb="FFF2F2F2"/>
      </left>
      <right/>
      <top style="thin">
        <color theme="0" tint="-0.14996795556505021"/>
      </top>
      <bottom style="thin">
        <color theme="0" tint="-0.14996795556505021"/>
      </bottom>
      <diagonal/>
    </border>
    <border>
      <left style="thin">
        <color rgb="FFE7E6E6"/>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auto="1"/>
      </bottom>
      <diagonal/>
    </border>
    <border>
      <left/>
      <right/>
      <top style="thin">
        <color rgb="FF92D050"/>
      </top>
      <bottom style="thin">
        <color rgb="FF92D050"/>
      </bottom>
      <diagonal/>
    </border>
    <border>
      <left/>
      <right/>
      <top style="thin">
        <color rgb="FF92D050"/>
      </top>
      <bottom style="thin">
        <color rgb="FFD9D9D9"/>
      </bottom>
      <diagonal/>
    </border>
    <border>
      <left/>
      <right/>
      <top style="thin">
        <color rgb="FF92D050"/>
      </top>
      <bottom/>
      <diagonal/>
    </border>
    <border>
      <left/>
      <right/>
      <top/>
      <bottom style="thin">
        <color rgb="FF92D050"/>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
      <left/>
      <right/>
      <top style="thin">
        <color rgb="FFD9D9D9"/>
      </top>
      <bottom style="thin">
        <color rgb="FF92D050"/>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style="thin">
        <color rgb="FF92D050"/>
      </top>
      <bottom/>
      <diagonal/>
    </border>
    <border>
      <left/>
      <right style="thin">
        <color rgb="FF92D050"/>
      </right>
      <top/>
      <bottom style="thin">
        <color rgb="FF92D050"/>
      </bottom>
      <diagonal/>
    </border>
    <border>
      <left style="thin">
        <color rgb="FF92D050"/>
      </left>
      <right style="thin">
        <color rgb="FF92D050"/>
      </right>
      <top style="thin">
        <color rgb="FF92D050"/>
      </top>
      <bottom style="thin">
        <color rgb="FF92D050"/>
      </bottom>
      <diagonal/>
    </border>
    <border>
      <left/>
      <right/>
      <top/>
      <bottom style="thin">
        <color theme="0" tint="-0.14996795556505021"/>
      </bottom>
      <diagonal/>
    </border>
    <border>
      <left style="thin">
        <color rgb="FFF2F2F2"/>
      </left>
      <right style="thin">
        <color rgb="FFF2F2F2"/>
      </right>
      <top/>
      <bottom style="thin">
        <color indexed="64"/>
      </bottom>
      <diagonal/>
    </border>
    <border>
      <left style="thin">
        <color rgb="FFE7E6E6"/>
      </left>
      <right/>
      <top/>
      <bottom style="thin">
        <color indexed="64"/>
      </bottom>
      <diagonal/>
    </border>
    <border>
      <left/>
      <right/>
      <top style="thin">
        <color theme="0" tint="-0.14996795556505021"/>
      </top>
      <bottom style="thin">
        <color theme="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auto="1"/>
      </bottom>
      <diagonal/>
    </border>
    <border>
      <left/>
      <right style="thin">
        <color theme="1"/>
      </right>
      <top style="thin">
        <color theme="0" tint="-0.14996795556505021"/>
      </top>
      <bottom style="thin">
        <color theme="0" tint="-0.14996795556505021"/>
      </bottom>
      <diagonal/>
    </border>
    <border>
      <left/>
      <right style="thin">
        <color theme="1"/>
      </right>
      <top style="thin">
        <color theme="0" tint="-0.14996795556505021"/>
      </top>
      <bottom style="thin">
        <color theme="1"/>
      </bottom>
      <diagonal/>
    </border>
    <border>
      <left style="thin">
        <color rgb="FFF2F2F2"/>
      </left>
      <right/>
      <top style="thin">
        <color theme="0" tint="-0.14996795556505021"/>
      </top>
      <bottom style="thin">
        <color auto="1"/>
      </bottom>
      <diagonal/>
    </border>
    <border>
      <left style="thin">
        <color rgb="FFE7E6E6"/>
      </left>
      <right/>
      <top style="thin">
        <color theme="0" tint="-0.14996795556505021"/>
      </top>
      <bottom style="thin">
        <color auto="1"/>
      </bottom>
      <diagonal/>
    </border>
    <border>
      <left/>
      <right/>
      <top style="thin">
        <color theme="0" tint="-0.14996795556505021"/>
      </top>
      <bottom/>
      <diagonal/>
    </border>
    <border>
      <left/>
      <right style="thin">
        <color indexed="64"/>
      </right>
      <top style="thin">
        <color theme="0" tint="-0.14996795556505021"/>
      </top>
      <bottom style="thin">
        <color theme="1"/>
      </bottom>
      <diagonal/>
    </border>
    <border>
      <left style="thin">
        <color rgb="FFE7E6E6"/>
      </left>
      <right style="thin">
        <color rgb="FFE7E6E6"/>
      </right>
      <top style="thin">
        <color indexed="64"/>
      </top>
      <bottom style="thin">
        <color indexed="64"/>
      </bottom>
      <diagonal/>
    </border>
    <border>
      <left style="thin">
        <color rgb="FFE7E6E6"/>
      </left>
      <right style="thin">
        <color rgb="FFE7E6E6"/>
      </right>
      <top style="thin">
        <color indexed="64"/>
      </top>
      <bottom style="thin">
        <color theme="0" tint="-0.14996795556505021"/>
      </bottom>
      <diagonal/>
    </border>
    <border>
      <left style="thin">
        <color rgb="FFE7E6E6"/>
      </left>
      <right style="thin">
        <color rgb="FFE7E6E6"/>
      </right>
      <top style="thin">
        <color theme="0" tint="-0.14996795556505021"/>
      </top>
      <bottom style="thin">
        <color theme="0" tint="-0.14996795556505021"/>
      </bottom>
      <diagonal/>
    </border>
    <border>
      <left style="thin">
        <color rgb="FFE7E6E6"/>
      </left>
      <right style="thin">
        <color rgb="FFE7E6E6"/>
      </right>
      <top/>
      <bottom/>
      <diagonal/>
    </border>
    <border>
      <left style="thin">
        <color rgb="FFE7E6E6"/>
      </left>
      <right style="thin">
        <color rgb="FFE7E6E6"/>
      </right>
      <top/>
      <bottom style="thin">
        <color indexed="64"/>
      </bottom>
      <diagonal/>
    </border>
    <border>
      <left style="thin">
        <color rgb="FFE7E6E6"/>
      </left>
      <right style="thin">
        <color auto="1"/>
      </right>
      <top style="thin">
        <color indexed="64"/>
      </top>
      <bottom style="thin">
        <color theme="0" tint="-0.14996795556505021"/>
      </bottom>
      <diagonal/>
    </border>
    <border>
      <left style="thin">
        <color rgb="FFE7E6E6"/>
      </left>
      <right style="thin">
        <color auto="1"/>
      </right>
      <top style="thin">
        <color theme="0" tint="-0.14996795556505021"/>
      </top>
      <bottom style="thin">
        <color theme="0" tint="-0.14996795556505021"/>
      </bottom>
      <diagonal/>
    </border>
    <border>
      <left style="thin">
        <color rgb="FFE7E6E6"/>
      </left>
      <right style="thin">
        <color auto="1"/>
      </right>
      <top/>
      <bottom/>
      <diagonal/>
    </border>
    <border>
      <left style="thin">
        <color rgb="FFE7E6E6"/>
      </left>
      <right style="thin">
        <color auto="1"/>
      </right>
      <top/>
      <bottom style="thin">
        <color indexed="64"/>
      </bottom>
      <diagonal/>
    </border>
    <border>
      <left style="thin">
        <color rgb="FFE7E6E6"/>
      </left>
      <right style="thin">
        <color auto="1"/>
      </right>
      <top style="thin">
        <color theme="0" tint="-0.14996795556505021"/>
      </top>
      <bottom style="thin">
        <color indexed="64"/>
      </bottom>
      <diagonal/>
    </border>
    <border>
      <left style="thin">
        <color rgb="FFE7E6E6"/>
      </left>
      <right/>
      <top style="thin">
        <color theme="0" tint="-0.14996795556505021"/>
      </top>
      <bottom/>
      <diagonal/>
    </border>
    <border>
      <left/>
      <right style="thin">
        <color auto="1"/>
      </right>
      <top style="thin">
        <color theme="0" tint="-0.14996795556505021"/>
      </top>
      <bottom/>
      <diagonal/>
    </border>
    <border>
      <left style="thin">
        <color rgb="FFF2F2F2"/>
      </left>
      <right style="thin">
        <color rgb="FFF2F2F2"/>
      </right>
      <top style="thin">
        <color indexed="64"/>
      </top>
      <bottom/>
      <diagonal/>
    </border>
    <border>
      <left style="thin">
        <color rgb="FFF2F2F2"/>
      </left>
      <right/>
      <top style="thin">
        <color theme="0" tint="-0.14996795556505021"/>
      </top>
      <bottom/>
      <diagonal/>
    </border>
    <border>
      <left style="thin">
        <color rgb="FFE7E6E6"/>
      </left>
      <right style="thin">
        <color rgb="FFE7E6E6"/>
      </right>
      <top style="thin">
        <color theme="0" tint="-0.14996795556505021"/>
      </top>
      <bottom/>
      <diagonal/>
    </border>
    <border>
      <left style="thin">
        <color rgb="FFE7E6E6"/>
      </left>
      <right style="thin">
        <color auto="1"/>
      </right>
      <top style="thin">
        <color theme="0" tint="-0.14996795556505021"/>
      </top>
      <bottom/>
      <diagonal/>
    </border>
    <border>
      <left style="thin">
        <color rgb="FFF2F2F2"/>
      </left>
      <right/>
      <top/>
      <bottom style="thin">
        <color theme="0" tint="-0.14996795556505021"/>
      </bottom>
      <diagonal/>
    </border>
    <border>
      <left style="thin">
        <color rgb="FFE7E6E6"/>
      </left>
      <right/>
      <top/>
      <bottom style="thin">
        <color theme="0" tint="-0.14996795556505021"/>
      </bottom>
      <diagonal/>
    </border>
    <border>
      <left style="thin">
        <color rgb="FFE7E6E6"/>
      </left>
      <right style="thin">
        <color rgb="FFE7E6E6"/>
      </right>
      <top/>
      <bottom style="thin">
        <color theme="0" tint="-0.14996795556505021"/>
      </bottom>
      <diagonal/>
    </border>
    <border>
      <left style="thin">
        <color rgb="FFE7E6E6"/>
      </left>
      <right style="thin">
        <color auto="1"/>
      </right>
      <top/>
      <bottom style="thin">
        <color theme="0" tint="-0.14996795556505021"/>
      </bottom>
      <diagonal/>
    </border>
    <border>
      <left style="thin">
        <color rgb="FFF2F2F2"/>
      </left>
      <right/>
      <top style="thin">
        <color theme="0" tint="-0.14996795556505021"/>
      </top>
      <bottom style="thin">
        <color theme="1"/>
      </bottom>
      <diagonal/>
    </border>
    <border>
      <left style="thin">
        <color rgb="FFF2F2F2"/>
      </left>
      <right/>
      <top style="thin">
        <color indexed="64"/>
      </top>
      <bottom style="thin">
        <color auto="1"/>
      </bottom>
      <diagonal/>
    </border>
    <border>
      <left style="thin">
        <color rgb="FFE7E6E6"/>
      </left>
      <right style="thin">
        <color indexed="64"/>
      </right>
      <top style="thin">
        <color indexed="64"/>
      </top>
      <bottom style="thin">
        <color indexed="64"/>
      </bottom>
      <diagonal/>
    </border>
    <border>
      <left/>
      <right style="thin">
        <color indexed="64"/>
      </right>
      <top/>
      <bottom style="thin">
        <color rgb="FF000000"/>
      </bottom>
      <diagonal/>
    </border>
    <border>
      <left style="thin">
        <color rgb="FFF2F2F2"/>
      </left>
      <right/>
      <top style="thin">
        <color rgb="FF000000"/>
      </top>
      <bottom style="thin">
        <color theme="1"/>
      </bottom>
      <diagonal/>
    </border>
    <border>
      <left/>
      <right/>
      <top style="thin">
        <color rgb="FF000000"/>
      </top>
      <bottom style="thin">
        <color theme="1"/>
      </bottom>
      <diagonal/>
    </border>
    <border>
      <left/>
      <right style="thin">
        <color rgb="FF000000"/>
      </right>
      <top style="thin">
        <color rgb="FF000000"/>
      </top>
      <bottom style="thin">
        <color theme="1"/>
      </bottom>
      <diagonal/>
    </border>
    <border>
      <left style="thin">
        <color rgb="FFF2F2F2"/>
      </left>
      <right/>
      <top/>
      <bottom style="thin">
        <color auto="1"/>
      </bottom>
      <diagonal/>
    </border>
    <border>
      <left style="thin">
        <color rgb="FFF2F2F2"/>
      </left>
      <right/>
      <top/>
      <bottom/>
      <diagonal/>
    </border>
    <border>
      <left style="medium">
        <color indexed="64"/>
      </left>
      <right/>
      <top style="thin">
        <color indexed="64"/>
      </top>
      <bottom/>
      <diagonal/>
    </border>
    <border>
      <left style="thin">
        <color rgb="FFF2F2F2"/>
      </left>
      <right style="thin">
        <color rgb="FFF2F2F2"/>
      </right>
      <top style="thin">
        <color theme="1"/>
      </top>
      <bottom style="thin">
        <color indexed="64"/>
      </bottom>
      <diagonal/>
    </border>
    <border>
      <left style="thin">
        <color rgb="FFE7E6E6"/>
      </left>
      <right style="thin">
        <color theme="1"/>
      </right>
      <top style="thin">
        <color indexed="64"/>
      </top>
      <bottom style="thin">
        <color theme="0" tint="-0.14996795556505021"/>
      </bottom>
      <diagonal/>
    </border>
    <border>
      <left/>
      <right style="thin">
        <color rgb="FFF2F2F2"/>
      </right>
      <top style="thin">
        <color indexed="64"/>
      </top>
      <bottom style="thin">
        <color indexed="64"/>
      </bottom>
      <diagonal/>
    </border>
    <border>
      <left style="medium">
        <color indexed="64"/>
      </left>
      <right/>
      <top/>
      <bottom/>
      <diagonal/>
    </border>
    <border>
      <left style="thin">
        <color rgb="FFE7E6E6"/>
      </left>
      <right style="thin">
        <color rgb="FFE7E6E6"/>
      </right>
      <top style="thin">
        <color theme="0" tint="-0.14996795556505021"/>
      </top>
      <bottom style="thin">
        <color auto="1"/>
      </bottom>
      <diagonal/>
    </border>
    <border>
      <left style="thin">
        <color rgb="FFE7E6E6"/>
      </left>
      <right style="thin">
        <color rgb="FFE7E6E6"/>
      </right>
      <top style="thin">
        <color rgb="FFE7E6E6"/>
      </top>
      <bottom style="thin">
        <color theme="0" tint="-0.14996795556505021"/>
      </bottom>
      <diagonal/>
    </border>
    <border>
      <left style="thin">
        <color rgb="FFF2F2F2"/>
      </left>
      <right style="thin">
        <color indexed="64"/>
      </right>
      <top style="thin">
        <color theme="0" tint="-0.14996795556505021"/>
      </top>
      <bottom style="thin">
        <color theme="0" tint="-0.14996795556505021"/>
      </bottom>
      <diagonal/>
    </border>
    <border>
      <left style="thin">
        <color rgb="FFE7E6E6"/>
      </left>
      <right style="thin">
        <color rgb="FFE7E6E6"/>
      </right>
      <top style="thin">
        <color rgb="FFE7E6E6"/>
      </top>
      <bottom/>
      <diagonal/>
    </border>
    <border>
      <left style="thin">
        <color rgb="FFE7E6E6"/>
      </left>
      <right style="thin">
        <color theme="1"/>
      </right>
      <top style="thin">
        <color indexed="64"/>
      </top>
      <bottom style="thin">
        <color indexed="64"/>
      </bottom>
      <diagonal/>
    </border>
    <border>
      <left/>
      <right style="thin">
        <color indexed="64"/>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style="thin">
        <color rgb="FFE7E6E6"/>
      </left>
      <right style="thin">
        <color theme="1"/>
      </right>
      <top style="thin">
        <color indexed="64"/>
      </top>
      <bottom style="thin">
        <color rgb="FFE7E6E6"/>
      </bottom>
      <diagonal/>
    </border>
    <border>
      <left style="thin">
        <color rgb="FFE7E6E6"/>
      </left>
      <right style="thin">
        <color theme="1"/>
      </right>
      <top style="thin">
        <color rgb="FFE7E6E6"/>
      </top>
      <bottom style="thin">
        <color rgb="FFE7E6E6"/>
      </bottom>
      <diagonal/>
    </border>
    <border>
      <left style="thin">
        <color rgb="FFE7E6E6"/>
      </left>
      <right style="thin">
        <color theme="1"/>
      </right>
      <top style="thin">
        <color rgb="FFE7E6E6"/>
      </top>
      <bottom style="thin">
        <color theme="0" tint="-0.14996795556505021"/>
      </bottom>
      <diagonal/>
    </border>
    <border>
      <left style="thin">
        <color rgb="FFE7E6E6"/>
      </left>
      <right/>
      <top style="thin">
        <color theme="0" tint="-0.14996795556505021"/>
      </top>
      <bottom style="thin">
        <color theme="1"/>
      </bottom>
      <diagonal/>
    </border>
    <border>
      <left style="thin">
        <color rgb="FFE7E6E6"/>
      </left>
      <right style="thin">
        <color rgb="FFE7E6E6"/>
      </right>
      <top style="thin">
        <color theme="0" tint="-0.14996795556505021"/>
      </top>
      <bottom style="thin">
        <color theme="1"/>
      </bottom>
      <diagonal/>
    </border>
    <border>
      <left style="thin">
        <color rgb="FFE7E6E6"/>
      </left>
      <right style="thin">
        <color theme="1"/>
      </right>
      <top style="thin">
        <color rgb="FFE7E6E6"/>
      </top>
      <bottom style="thin">
        <color theme="1"/>
      </bottom>
      <diagonal/>
    </border>
    <border>
      <left style="thin">
        <color rgb="FFE7E6E6"/>
      </left>
      <right style="thin">
        <color theme="1"/>
      </right>
      <top/>
      <bottom style="thin">
        <color theme="0" tint="-0.14996795556505021"/>
      </bottom>
      <diagonal/>
    </border>
    <border>
      <left style="thin">
        <color rgb="FFF2F2F2"/>
      </left>
      <right/>
      <top style="thin">
        <color theme="1"/>
      </top>
      <bottom style="thin">
        <color indexed="64"/>
      </bottom>
      <diagonal/>
    </border>
    <border>
      <left style="thin">
        <color rgb="FFE7E6E6"/>
      </left>
      <right/>
      <top style="thin">
        <color theme="1"/>
      </top>
      <bottom style="thin">
        <color indexed="64"/>
      </bottom>
      <diagonal/>
    </border>
    <border>
      <left style="thin">
        <color rgb="FFE7E6E6"/>
      </left>
      <right style="thin">
        <color rgb="FFE7E6E6"/>
      </right>
      <top style="thin">
        <color theme="1"/>
      </top>
      <bottom style="thin">
        <color indexed="64"/>
      </bottom>
      <diagonal/>
    </border>
    <border>
      <left style="thin">
        <color rgb="FFE7E6E6"/>
      </left>
      <right style="thin">
        <color theme="1"/>
      </right>
      <top style="thin">
        <color theme="1"/>
      </top>
      <bottom style="thin">
        <color indexed="64"/>
      </bottom>
      <diagonal/>
    </border>
    <border>
      <left/>
      <right style="thin">
        <color theme="1"/>
      </right>
      <top style="thin">
        <color theme="0" tint="-0.14996795556505021"/>
      </top>
      <bottom style="thin">
        <color auto="1"/>
      </bottom>
      <diagonal/>
    </border>
    <border>
      <left/>
      <right style="thin">
        <color theme="1"/>
      </right>
      <top style="thin">
        <color indexed="64"/>
      </top>
      <bottom/>
      <diagonal/>
    </border>
    <border>
      <left/>
      <right style="thin">
        <color indexed="64"/>
      </right>
      <top style="thin">
        <color theme="1"/>
      </top>
      <bottom style="thin">
        <color theme="1"/>
      </bottom>
      <diagonal/>
    </border>
    <border>
      <left/>
      <right/>
      <top style="thin">
        <color theme="1"/>
      </top>
      <bottom/>
      <diagonal/>
    </border>
    <border>
      <left style="thin">
        <color rgb="FFF2F2F2"/>
      </left>
      <right style="thin">
        <color rgb="FFF2F2F2"/>
      </right>
      <top style="thin">
        <color theme="1"/>
      </top>
      <bottom/>
      <diagonal/>
    </border>
    <border>
      <left/>
      <right/>
      <top style="thin">
        <color theme="1"/>
      </top>
      <bottom style="thin">
        <color theme="1"/>
      </bottom>
      <diagonal/>
    </border>
    <border>
      <left/>
      <right style="thin">
        <color theme="1"/>
      </right>
      <top/>
      <bottom style="thin">
        <color theme="1"/>
      </bottom>
      <diagonal/>
    </border>
    <border>
      <left style="thin">
        <color rgb="FFE7E6E6"/>
      </left>
      <right style="thin">
        <color theme="1"/>
      </right>
      <top style="thin">
        <color theme="0" tint="-0.14996795556505021"/>
      </top>
      <bottom style="thin">
        <color theme="1"/>
      </bottom>
      <diagonal/>
    </border>
    <border>
      <left style="thin">
        <color rgb="FFF2F2F2"/>
      </left>
      <right style="thin">
        <color indexed="64"/>
      </right>
      <top/>
      <bottom style="thin">
        <color theme="0" tint="-0.14996795556505021"/>
      </bottom>
      <diagonal/>
    </border>
    <border>
      <left style="thin">
        <color rgb="FFE7E6E6"/>
      </left>
      <right style="thin">
        <color auto="1"/>
      </right>
      <top style="thin">
        <color rgb="FFE7E6E6"/>
      </top>
      <bottom style="thin">
        <color theme="0" tint="-0.1499679555650502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style="thin">
        <color rgb="FFE7E6E6"/>
      </left>
      <right/>
      <top style="medium">
        <color indexed="64"/>
      </top>
      <bottom style="thin">
        <color indexed="64"/>
      </bottom>
      <diagonal/>
    </border>
    <border>
      <left style="thin">
        <color rgb="FFE7E6E6"/>
      </left>
      <right style="thin">
        <color rgb="FFE7E6E6"/>
      </right>
      <top style="medium">
        <color indexed="64"/>
      </top>
      <bottom style="thin">
        <color indexed="64"/>
      </bottom>
      <diagonal/>
    </border>
    <border>
      <left style="thin">
        <color rgb="FFE7E6E6"/>
      </left>
      <right style="thin">
        <color indexed="64"/>
      </right>
      <top style="medium">
        <color indexed="64"/>
      </top>
      <bottom style="thin">
        <color indexed="64"/>
      </bottom>
      <diagonal/>
    </border>
    <border>
      <left style="thin">
        <color rgb="FFF2F2F2"/>
      </left>
      <right style="thin">
        <color rgb="FFE7E6E6"/>
      </right>
      <top style="medium">
        <color indexed="64"/>
      </top>
      <bottom style="thin">
        <color indexed="64"/>
      </bottom>
      <diagonal/>
    </border>
    <border>
      <left/>
      <right style="thin">
        <color indexed="64"/>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6795556505021"/>
      </right>
      <top style="thin">
        <color theme="0" tint="-0.14996795556505021"/>
      </top>
      <bottom style="thin">
        <color indexed="64"/>
      </bottom>
      <diagonal/>
    </border>
    <border>
      <left/>
      <right style="thin">
        <color indexed="64"/>
      </right>
      <top style="medium">
        <color indexed="64"/>
      </top>
      <bottom style="thin">
        <color theme="1"/>
      </bottom>
      <diagonal/>
    </border>
    <border>
      <left/>
      <right style="thin">
        <color rgb="FFF2F2F2"/>
      </right>
      <top style="thin">
        <color indexed="64"/>
      </top>
      <bottom/>
      <diagonal/>
    </border>
    <border>
      <left style="thin">
        <color rgb="FFF2F2F2"/>
      </left>
      <right style="thin">
        <color indexed="64"/>
      </right>
      <top style="thin">
        <color theme="1"/>
      </top>
      <bottom/>
      <diagonal/>
    </border>
    <border>
      <left style="thin">
        <color rgb="FFF2F2F2"/>
      </left>
      <right style="thin">
        <color indexed="64"/>
      </right>
      <top/>
      <bottom style="thin">
        <color theme="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auto="1"/>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indexed="64"/>
      </bottom>
      <diagonal/>
    </border>
    <border>
      <left style="thin">
        <color theme="0" tint="-4.9989318521683403E-2"/>
      </left>
      <right/>
      <top style="thin">
        <color indexed="64"/>
      </top>
      <bottom style="thin">
        <color theme="0" tint="-0.14996795556505021"/>
      </bottom>
      <diagonal/>
    </border>
    <border>
      <left style="thin">
        <color theme="0" tint="-4.9989318521683403E-2"/>
      </left>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indexed="64"/>
      </bottom>
      <diagonal/>
    </border>
    <border>
      <left/>
      <right style="thin">
        <color theme="0" tint="-4.9989318521683403E-2"/>
      </right>
      <top style="thin">
        <color indexed="64"/>
      </top>
      <bottom style="thin">
        <color theme="0" tint="-0.14996795556505021"/>
      </bottom>
      <diagonal/>
    </border>
    <border>
      <left/>
      <right style="thin">
        <color theme="0" tint="-4.9989318521683403E-2"/>
      </right>
      <top style="thin">
        <color theme="0" tint="-0.14996795556505021"/>
      </top>
      <bottom style="thin">
        <color theme="0" tint="-0.14996795556505021"/>
      </bottom>
      <diagonal/>
    </border>
    <border>
      <left/>
      <right style="thin">
        <color theme="0" tint="-4.9989318521683403E-2"/>
      </right>
      <top style="thin">
        <color theme="0" tint="-0.14996795556505021"/>
      </top>
      <bottom style="thin">
        <color auto="1"/>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tint="-4.9989318521683403E-2"/>
      </bottom>
      <diagonal/>
    </border>
    <border>
      <left style="thin">
        <color rgb="FFE7E6E6"/>
      </left>
      <right/>
      <top style="thin">
        <color indexed="64"/>
      </top>
      <bottom style="thin">
        <color theme="1"/>
      </bottom>
      <diagonal/>
    </border>
    <border>
      <left style="thin">
        <color rgb="FFE7E6E6"/>
      </left>
      <right style="thin">
        <color auto="1"/>
      </right>
      <top style="thin">
        <color indexed="64"/>
      </top>
      <bottom style="thin">
        <color theme="1"/>
      </bottom>
      <diagonal/>
    </border>
    <border>
      <left/>
      <right/>
      <top style="thin">
        <color theme="1"/>
      </top>
      <bottom style="thin">
        <color theme="0" tint="-0.14996795556505021"/>
      </bottom>
      <diagonal/>
    </border>
    <border>
      <left/>
      <right/>
      <top style="thin">
        <color theme="0" tint="-4.9989318521683403E-2"/>
      </top>
      <bottom style="thin">
        <color indexed="64"/>
      </bottom>
      <diagonal/>
    </border>
    <border>
      <left style="thin">
        <color rgb="FFF2F2F2"/>
      </left>
      <right style="thin">
        <color indexed="64"/>
      </right>
      <top style="thin">
        <color theme="0" tint="-0.14996795556505021"/>
      </top>
      <bottom/>
      <diagonal/>
    </border>
    <border>
      <left/>
      <right/>
      <top style="thin">
        <color theme="0" tint="-4.9989318521683403E-2"/>
      </top>
      <bottom style="thin">
        <color theme="1"/>
      </bottom>
      <diagonal/>
    </border>
    <border>
      <left/>
      <right style="thin">
        <color theme="1"/>
      </right>
      <top style="thin">
        <color indexed="64"/>
      </top>
      <bottom style="thin">
        <color theme="0" tint="-0.14996795556505021"/>
      </bottom>
      <diagonal/>
    </border>
    <border>
      <left/>
      <right style="thin">
        <color indexed="64"/>
      </right>
      <top style="thin">
        <color theme="1"/>
      </top>
      <bottom/>
      <diagonal/>
    </border>
    <border>
      <left/>
      <right/>
      <top style="thin">
        <color theme="0" tint="-0.14993743705557422"/>
      </top>
      <bottom/>
      <diagonal/>
    </border>
    <border>
      <left style="thin">
        <color rgb="FFE7E6E6"/>
      </left>
      <right style="thin">
        <color indexed="64"/>
      </right>
      <top style="thin">
        <color theme="0" tint="-0.14996795556505021"/>
      </top>
      <bottom style="thin">
        <color theme="1"/>
      </bottom>
      <diagonal/>
    </border>
    <border>
      <left/>
      <right style="thin">
        <color indexed="64"/>
      </right>
      <top style="thin">
        <color theme="9" tint="0.79998168889431442"/>
      </top>
      <bottom style="thin">
        <color theme="9" tint="0.79998168889431442"/>
      </bottom>
      <diagonal/>
    </border>
    <border>
      <left/>
      <right style="thin">
        <color indexed="64"/>
      </right>
      <top style="thin">
        <color theme="9" tint="0.79998168889431442"/>
      </top>
      <bottom style="thin">
        <color indexed="64"/>
      </bottom>
      <diagonal/>
    </border>
    <border>
      <left/>
      <right style="thin">
        <color indexed="64"/>
      </right>
      <top style="thin">
        <color indexed="64"/>
      </top>
      <bottom style="thin">
        <color theme="9" tint="0.79998168889431442"/>
      </bottom>
      <diagonal/>
    </border>
    <border>
      <left style="thin">
        <color theme="0" tint="-4.9989318521683403E-2"/>
      </left>
      <right/>
      <top/>
      <bottom style="thin">
        <color theme="0" tint="-0.14996795556505021"/>
      </bottom>
      <diagonal/>
    </border>
    <border>
      <left style="thin">
        <color theme="0" tint="-4.9989318521683403E-2"/>
      </left>
      <right/>
      <top style="thin">
        <color theme="0" tint="-0.14996795556505021"/>
      </top>
      <bottom/>
      <diagonal/>
    </border>
    <border>
      <left style="thin">
        <color rgb="FFE7E6E6"/>
      </left>
      <right style="thin">
        <color rgb="FFE7E6E6"/>
      </right>
      <top style="thin">
        <color indexed="64"/>
      </top>
      <bottom/>
      <diagonal/>
    </border>
    <border>
      <left style="thin">
        <color rgb="FFFF0000"/>
      </left>
      <right/>
      <top style="medium">
        <color indexed="64"/>
      </top>
      <bottom/>
      <diagonal/>
    </border>
    <border>
      <left style="thin">
        <color rgb="FFFF0000"/>
      </left>
      <right style="thin">
        <color rgb="FFF2F2F2"/>
      </right>
      <top style="thin">
        <color indexed="64"/>
      </top>
      <bottom/>
      <diagonal/>
    </border>
    <border>
      <left style="thin">
        <color rgb="FFFF0000"/>
      </left>
      <right style="thin">
        <color rgb="FFF2F2F2"/>
      </right>
      <top/>
      <bottom style="thin">
        <color indexed="64"/>
      </bottom>
      <diagonal/>
    </border>
    <border>
      <left/>
      <right/>
      <top style="thin">
        <color theme="0" tint="-0.14996795556505021"/>
      </top>
      <bottom style="thin">
        <color theme="0" tint="-4.9989318521683403E-2"/>
      </bottom>
      <diagonal/>
    </border>
    <border>
      <left/>
      <right/>
      <top style="thin">
        <color theme="0" tint="-4.9989318521683403E-2"/>
      </top>
      <bottom style="thin">
        <color theme="0" tint="-0.1499679555650502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style="thin">
        <color rgb="FFF2F2F2"/>
      </left>
      <right/>
      <top style="thin">
        <color auto="1"/>
      </top>
      <bottom style="thin">
        <color theme="1"/>
      </bottom>
      <diagonal/>
    </border>
    <border>
      <left/>
      <right/>
      <top style="thin">
        <color auto="1"/>
      </top>
      <bottom style="thin">
        <color rgb="FF000000"/>
      </bottom>
      <diagonal/>
    </border>
    <border>
      <left/>
      <right style="thin">
        <color indexed="64"/>
      </right>
      <top style="thin">
        <color auto="1"/>
      </top>
      <bottom style="thin">
        <color rgb="FF000000"/>
      </bottom>
      <diagonal/>
    </border>
    <border>
      <left style="thin">
        <color indexed="64"/>
      </left>
      <right style="thin">
        <color indexed="64"/>
      </right>
      <top/>
      <bottom/>
      <diagonal/>
    </border>
    <border>
      <left style="thin">
        <color rgb="FFE7E6E6"/>
      </left>
      <right/>
      <top style="thin">
        <color rgb="FFE7E6E6"/>
      </top>
      <bottom style="thin">
        <color theme="0" tint="-0.14996795556505021"/>
      </bottom>
      <diagonal/>
    </border>
    <border>
      <left/>
      <right style="thin">
        <color rgb="FFE7E6E6"/>
      </right>
      <top style="thin">
        <color rgb="FFE7E6E6"/>
      </top>
      <bottom style="thin">
        <color theme="0" tint="-0.14996795556505021"/>
      </bottom>
      <diagonal/>
    </border>
    <border>
      <left/>
      <right style="thin">
        <color indexed="64"/>
      </right>
      <top style="thin">
        <color theme="0" tint="-0.14990691854609822"/>
      </top>
      <bottom style="thin">
        <color auto="1"/>
      </bottom>
      <diagonal/>
    </border>
    <border>
      <left/>
      <right/>
      <top style="thin">
        <color theme="0" tint="-0.14990691854609822"/>
      </top>
      <bottom style="thin">
        <color auto="1"/>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right style="thin">
        <color indexed="64"/>
      </right>
      <top style="thin">
        <color theme="0" tint="-0.14993743705557422"/>
      </top>
      <bottom style="thin">
        <color auto="1"/>
      </bottom>
      <diagonal/>
    </border>
    <border>
      <left/>
      <right/>
      <top style="thin">
        <color theme="0" tint="-0.14993743705557422"/>
      </top>
      <bottom style="thin">
        <color auto="1"/>
      </bottom>
      <diagonal/>
    </border>
    <border>
      <left style="thin">
        <color rgb="FFE7E6E6"/>
      </left>
      <right style="thin">
        <color theme="1"/>
      </right>
      <top/>
      <bottom/>
      <diagonal/>
    </border>
    <border>
      <left style="thin">
        <color rgb="FFE7E6E6"/>
      </left>
      <right/>
      <top style="thin">
        <color indexed="64"/>
      </top>
      <bottom style="thin">
        <color rgb="FFD9D9D9"/>
      </bottom>
      <diagonal/>
    </border>
    <border>
      <left style="thin">
        <color rgb="FFE7E6E6"/>
      </left>
      <right style="thin">
        <color rgb="FFE7E6E6"/>
      </right>
      <top style="thin">
        <color indexed="64"/>
      </top>
      <bottom style="thin">
        <color rgb="FFD9D9D9"/>
      </bottom>
      <diagonal/>
    </border>
    <border>
      <left style="thin">
        <color rgb="FFE7E6E6"/>
      </left>
      <right style="thin">
        <color rgb="FF000000"/>
      </right>
      <top style="thin">
        <color indexed="64"/>
      </top>
      <bottom style="thin">
        <color rgb="FFD9D9D9"/>
      </bottom>
      <diagonal/>
    </border>
    <border>
      <left style="thin">
        <color rgb="FFE7E6E6"/>
      </left>
      <right/>
      <top/>
      <bottom style="thin">
        <color rgb="FFD9D9D9"/>
      </bottom>
      <diagonal/>
    </border>
    <border>
      <left style="thin">
        <color rgb="FFE7E6E6"/>
      </left>
      <right style="thin">
        <color rgb="FFE7E6E6"/>
      </right>
      <top/>
      <bottom style="thin">
        <color rgb="FFD9D9D9"/>
      </bottom>
      <diagonal/>
    </border>
    <border>
      <left style="thin">
        <color rgb="FFE7E6E6"/>
      </left>
      <right style="thin">
        <color indexed="64"/>
      </right>
      <top style="thin">
        <color rgb="FFD9D9D9"/>
      </top>
      <bottom style="thin">
        <color rgb="FFD9D9D9"/>
      </bottom>
      <diagonal/>
    </border>
    <border>
      <left style="thin">
        <color rgb="FFE7E6E6"/>
      </left>
      <right style="thin">
        <color indexed="64"/>
      </right>
      <top/>
      <bottom style="thin">
        <color rgb="FFD9D9D9"/>
      </bottom>
      <diagonal/>
    </border>
    <border>
      <left style="thin">
        <color auto="1"/>
      </left>
      <right/>
      <top style="thin">
        <color theme="0" tint="-0.14996795556505021"/>
      </top>
      <bottom style="thin">
        <color auto="1"/>
      </bottom>
      <diagonal/>
    </border>
    <border>
      <left style="thin">
        <color auto="1"/>
      </left>
      <right/>
      <top style="thin">
        <color theme="0" tint="-0.14996795556505021"/>
      </top>
      <bottom style="thin">
        <color theme="0" tint="-0.14996795556505021"/>
      </bottom>
      <diagonal/>
    </border>
    <border>
      <left/>
      <right style="thin">
        <color auto="1"/>
      </right>
      <top/>
      <bottom style="thin">
        <color theme="0" tint="-4.9989318521683403E-2"/>
      </bottom>
      <diagonal/>
    </border>
    <border>
      <left style="thin">
        <color rgb="FFE7E6E6"/>
      </left>
      <right style="thin">
        <color theme="1"/>
      </right>
      <top style="thin">
        <color indexed="64"/>
      </top>
      <bottom/>
      <diagonal/>
    </border>
    <border>
      <left/>
      <right style="thin">
        <color theme="1"/>
      </right>
      <top style="thin">
        <color rgb="FFE7E6E6"/>
      </top>
      <bottom style="thin">
        <color auto="1"/>
      </bottom>
      <diagonal/>
    </border>
    <border>
      <left style="thin">
        <color rgb="FFFF0000"/>
      </left>
      <right/>
      <top/>
      <bottom/>
      <diagonal/>
    </border>
    <border>
      <left/>
      <right style="thin">
        <color indexed="64"/>
      </right>
      <top style="thin">
        <color theme="1"/>
      </top>
      <bottom style="thin">
        <color theme="0" tint="-0.14996795556505021"/>
      </bottom>
      <diagonal/>
    </border>
    <border>
      <left style="thin">
        <color rgb="FFE7E6E6"/>
      </left>
      <right style="thin">
        <color theme="1"/>
      </right>
      <top/>
      <bottom style="thin">
        <color rgb="FFE7E6E6"/>
      </bottom>
      <diagonal/>
    </border>
    <border>
      <left/>
      <right style="thin">
        <color theme="0" tint="-4.9989318521683403E-2"/>
      </right>
      <top style="thin">
        <color theme="1"/>
      </top>
      <bottom style="thin">
        <color theme="0" tint="-0.14996795556505021"/>
      </bottom>
      <diagonal/>
    </border>
    <border>
      <left style="thin">
        <color theme="0" tint="-4.9989318521683403E-2"/>
      </left>
      <right/>
      <top style="thin">
        <color theme="1"/>
      </top>
      <bottom style="thin">
        <color theme="0" tint="-0.14996795556505021"/>
      </bottom>
      <diagonal/>
    </border>
    <border>
      <left/>
      <right style="thin">
        <color theme="0" tint="-4.9989318521683403E-2"/>
      </right>
      <top/>
      <bottom style="thin">
        <color theme="0" tint="-0.14996795556505021"/>
      </bottom>
      <diagonal/>
    </border>
    <border>
      <left/>
      <right style="thin">
        <color theme="0" tint="-4.9989318521683403E-2"/>
      </right>
      <top style="thin">
        <color theme="0" tint="-0.14996795556505021"/>
      </top>
      <bottom/>
      <diagonal/>
    </border>
    <border>
      <left style="medium">
        <color theme="0" tint="-4.9989318521683403E-2"/>
      </left>
      <right/>
      <top style="thin">
        <color theme="0" tint="-0.14996795556505021"/>
      </top>
      <bottom style="thin">
        <color theme="0" tint="-0.14996795556505021"/>
      </bottom>
      <diagonal/>
    </border>
    <border>
      <left style="medium">
        <color theme="0" tint="-4.9989318521683403E-2"/>
      </left>
      <right/>
      <top style="thin">
        <color theme="0" tint="-0.14996795556505021"/>
      </top>
      <bottom style="thin">
        <color indexed="64"/>
      </bottom>
      <diagonal/>
    </border>
    <border>
      <left style="medium">
        <color theme="0" tint="-4.9989318521683403E-2"/>
      </left>
      <right/>
      <top style="thin">
        <color auto="1"/>
      </top>
      <bottom style="thin">
        <color theme="0" tint="-0.14996795556505021"/>
      </bottom>
      <diagonal/>
    </border>
    <border>
      <left style="thin">
        <color theme="0" tint="-4.9989318521683403E-2"/>
      </left>
      <right/>
      <top style="thin">
        <color theme="0" tint="-0.14996795556505021"/>
      </top>
      <bottom style="thin">
        <color theme="1"/>
      </bottom>
      <diagonal/>
    </border>
    <border>
      <left/>
      <right/>
      <top style="thin">
        <color rgb="FFE7E6E6"/>
      </top>
      <bottom style="thin">
        <color indexed="64"/>
      </bottom>
      <diagonal/>
    </border>
    <border>
      <left style="thin">
        <color theme="0" tint="-4.9989318521683403E-2"/>
      </left>
      <right/>
      <top/>
      <bottom style="thin">
        <color indexed="64"/>
      </bottom>
      <diagonal/>
    </border>
  </borders>
  <cellStyleXfs count="28">
    <xf numFmtId="0" fontId="0" fillId="0" borderId="0"/>
    <xf numFmtId="0" fontId="8"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0" fontId="73" fillId="0" borderId="0"/>
    <xf numFmtId="43" fontId="74" fillId="0" borderId="0" applyFont="0" applyFill="0" applyBorder="0" applyAlignment="0" applyProtection="0"/>
    <xf numFmtId="0" fontId="74" fillId="0" borderId="0"/>
    <xf numFmtId="169" fontId="74" fillId="0" borderId="0" applyFont="0" applyFill="0" applyBorder="0" applyAlignment="0" applyProtection="0"/>
    <xf numFmtId="164" fontId="74" fillId="0" borderId="0" applyFont="0" applyFill="0" applyBorder="0" applyAlignment="0" applyProtection="0"/>
    <xf numFmtId="9" fontId="74"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3" fillId="0" borderId="0" applyFont="0" applyFill="0" applyBorder="0" applyAlignment="0" applyProtection="0"/>
    <xf numFmtId="0" fontId="73" fillId="0" borderId="0"/>
    <xf numFmtId="44" fontId="73" fillId="0" borderId="0" applyFont="0" applyFill="0" applyBorder="0" applyAlignment="0" applyProtection="0"/>
    <xf numFmtId="43" fontId="73" fillId="0" borderId="0" applyFont="0" applyFill="0" applyBorder="0" applyAlignment="0" applyProtection="0"/>
    <xf numFmtId="9" fontId="73" fillId="0" borderId="0" applyFont="0" applyFill="0" applyBorder="0" applyAlignment="0" applyProtection="0"/>
    <xf numFmtId="43" fontId="7" fillId="0" borderId="0" applyFont="0" applyFill="0" applyBorder="0" applyAlignment="0" applyProtection="0"/>
  </cellStyleXfs>
  <cellXfs count="1161">
    <xf numFmtId="0" fontId="0" fillId="0" borderId="0" xfId="0"/>
    <xf numFmtId="0" fontId="0" fillId="0" borderId="0" xfId="0" applyAlignment="1">
      <alignment horizontal="left"/>
    </xf>
    <xf numFmtId="0" fontId="3" fillId="0" borderId="4" xfId="0" applyFont="1" applyBorder="1" applyAlignment="1">
      <alignment horizontal="left" vertical="center" wrapText="1"/>
    </xf>
    <xf numFmtId="0" fontId="0" fillId="0" borderId="0" xfId="0" applyAlignment="1">
      <alignment horizontal="left" vertical="top"/>
    </xf>
    <xf numFmtId="0" fontId="0" fillId="3" borderId="0" xfId="0" applyFill="1"/>
    <xf numFmtId="0" fontId="0" fillId="0" borderId="0" xfId="0" applyAlignment="1">
      <alignment horizontal="center" vertical="center"/>
    </xf>
    <xf numFmtId="0" fontId="0" fillId="3" borderId="5" xfId="0" applyFill="1" applyBorder="1"/>
    <xf numFmtId="0" fontId="25" fillId="3" borderId="5" xfId="0" applyFont="1" applyFill="1" applyBorder="1" applyAlignment="1">
      <alignment horizontal="left" vertical="top" wrapText="1"/>
    </xf>
    <xf numFmtId="0" fontId="28" fillId="3" borderId="12" xfId="0" applyFont="1" applyFill="1" applyBorder="1" applyAlignment="1">
      <alignment vertical="top"/>
    </xf>
    <xf numFmtId="0" fontId="22" fillId="2" borderId="0" xfId="0" applyFont="1" applyFill="1" applyAlignment="1">
      <alignment vertical="center"/>
    </xf>
    <xf numFmtId="0" fontId="0" fillId="3" borderId="0" xfId="0" applyFill="1" applyAlignment="1">
      <alignment horizontal="center" vertical="center"/>
    </xf>
    <xf numFmtId="0" fontId="0" fillId="3" borderId="0" xfId="0" applyFill="1" applyAlignment="1">
      <alignment horizontal="left"/>
    </xf>
    <xf numFmtId="0" fontId="0" fillId="0" borderId="1" xfId="0" applyBorder="1"/>
    <xf numFmtId="0" fontId="0" fillId="3" borderId="0" xfId="0" applyFill="1" applyAlignment="1">
      <alignment horizontal="left" vertical="center"/>
    </xf>
    <xf numFmtId="3" fontId="32" fillId="6" borderId="11" xfId="0" applyNumberFormat="1" applyFont="1" applyFill="1" applyBorder="1" applyAlignment="1" applyProtection="1">
      <alignment horizontal="left" vertical="top" indent="1"/>
      <protection hidden="1"/>
    </xf>
    <xf numFmtId="0" fontId="10" fillId="11" borderId="19" xfId="0" applyFont="1" applyFill="1" applyBorder="1" applyAlignment="1" applyProtection="1">
      <alignment horizontal="left" wrapText="1" indent="1"/>
      <protection hidden="1"/>
    </xf>
    <xf numFmtId="49" fontId="3" fillId="0" borderId="4" xfId="0" applyNumberFormat="1" applyFont="1" applyBorder="1" applyAlignment="1">
      <alignment horizontal="left" vertical="center" wrapText="1"/>
    </xf>
    <xf numFmtId="0" fontId="1" fillId="3" borderId="0" xfId="0" applyFont="1" applyFill="1" applyAlignment="1">
      <alignment vertical="top"/>
    </xf>
    <xf numFmtId="0" fontId="0" fillId="2" borderId="0" xfId="0" applyFill="1" applyAlignment="1">
      <alignment vertical="top"/>
    </xf>
    <xf numFmtId="0" fontId="0" fillId="3" borderId="0" xfId="0" applyFill="1" applyAlignment="1">
      <alignment vertical="top"/>
    </xf>
    <xf numFmtId="0" fontId="0" fillId="0" borderId="0" xfId="0" applyAlignment="1">
      <alignment vertical="top"/>
    </xf>
    <xf numFmtId="2" fontId="0" fillId="3" borderId="0" xfId="0" applyNumberFormat="1" applyFill="1" applyAlignment="1">
      <alignment vertical="top"/>
    </xf>
    <xf numFmtId="2" fontId="0" fillId="0" borderId="0" xfId="0" applyNumberFormat="1" applyAlignment="1">
      <alignment vertical="top"/>
    </xf>
    <xf numFmtId="49" fontId="2" fillId="3" borderId="5"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3" fillId="3" borderId="3" xfId="0" applyFont="1" applyFill="1" applyBorder="1" applyAlignment="1">
      <alignment horizontal="left" vertical="top" wrapText="1"/>
    </xf>
    <xf numFmtId="0" fontId="9" fillId="3" borderId="0" xfId="0" applyFont="1" applyFill="1" applyAlignment="1">
      <alignment horizontal="left" vertical="top" wrapText="1"/>
    </xf>
    <xf numFmtId="0" fontId="30"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49" fontId="2" fillId="3" borderId="1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0" fontId="36" fillId="3" borderId="8" xfId="0" applyFont="1" applyFill="1" applyBorder="1" applyAlignment="1">
      <alignment horizontal="right" vertical="center"/>
    </xf>
    <xf numFmtId="0" fontId="2" fillId="7" borderId="0" xfId="2" applyFont="1" applyFill="1" applyAlignment="1">
      <alignment vertical="center" wrapText="1"/>
    </xf>
    <xf numFmtId="0" fontId="3" fillId="2" borderId="0" xfId="2" applyFont="1" applyFill="1" applyAlignment="1">
      <alignment horizontal="right" vertical="center" wrapText="1"/>
    </xf>
    <xf numFmtId="0" fontId="37" fillId="2" borderId="8" xfId="2" applyFont="1" applyFill="1" applyBorder="1" applyAlignment="1">
      <alignment horizontal="left" vertical="center" wrapText="1"/>
    </xf>
    <xf numFmtId="0" fontId="38" fillId="3" borderId="20" xfId="0" applyFont="1" applyFill="1" applyBorder="1" applyAlignment="1">
      <alignment horizontal="left" vertical="center"/>
    </xf>
    <xf numFmtId="0" fontId="6" fillId="2" borderId="1" xfId="2" applyFont="1" applyFill="1" applyBorder="1" applyAlignment="1">
      <alignment horizontal="left" vertical="top" wrapText="1"/>
    </xf>
    <xf numFmtId="0" fontId="24" fillId="3" borderId="0" xfId="0" applyFont="1" applyFill="1" applyAlignment="1">
      <alignment horizontal="left" vertical="center" indent="1"/>
    </xf>
    <xf numFmtId="0" fontId="6" fillId="2" borderId="0" xfId="2" applyFont="1" applyFill="1" applyAlignment="1">
      <alignment vertical="top" wrapText="1"/>
    </xf>
    <xf numFmtId="0" fontId="3" fillId="2" borderId="3" xfId="2" applyFont="1" applyFill="1" applyBorder="1" applyAlignment="1">
      <alignment horizontal="right" vertical="center" wrapText="1"/>
    </xf>
    <xf numFmtId="0" fontId="6" fillId="2" borderId="5" xfId="2" applyFont="1" applyFill="1" applyBorder="1" applyAlignment="1">
      <alignment vertical="top" wrapText="1"/>
    </xf>
    <xf numFmtId="0" fontId="39" fillId="3" borderId="5" xfId="0" applyFont="1" applyFill="1" applyBorder="1" applyAlignment="1">
      <alignment horizontal="right" vertical="center"/>
    </xf>
    <xf numFmtId="0" fontId="39" fillId="3" borderId="1" xfId="0" applyFont="1" applyFill="1" applyBorder="1" applyAlignment="1">
      <alignment horizontal="right" vertical="center"/>
    </xf>
    <xf numFmtId="0" fontId="39" fillId="3" borderId="10" xfId="0" applyFont="1" applyFill="1" applyBorder="1" applyAlignment="1">
      <alignment horizontal="right" vertical="center"/>
    </xf>
    <xf numFmtId="0" fontId="24" fillId="3" borderId="1" xfId="0" applyFont="1" applyFill="1" applyBorder="1" applyAlignment="1">
      <alignment horizontal="left" vertical="center" indent="1"/>
    </xf>
    <xf numFmtId="0" fontId="21" fillId="2" borderId="5" xfId="2" applyFont="1" applyFill="1" applyBorder="1" applyAlignment="1">
      <alignment vertical="top" wrapText="1"/>
    </xf>
    <xf numFmtId="0" fontId="21" fillId="2" borderId="0" xfId="2" applyFont="1" applyFill="1" applyAlignment="1">
      <alignment vertical="top" wrapText="1"/>
    </xf>
    <xf numFmtId="0" fontId="21" fillId="2" borderId="1" xfId="2" applyFont="1" applyFill="1" applyBorder="1" applyAlignment="1">
      <alignment vertical="top" wrapText="1"/>
    </xf>
    <xf numFmtId="0" fontId="21" fillId="3" borderId="5" xfId="2" applyFont="1" applyFill="1" applyBorder="1" applyAlignment="1">
      <alignment vertical="top" wrapText="1"/>
    </xf>
    <xf numFmtId="0" fontId="6" fillId="3" borderId="5" xfId="2" applyFont="1" applyFill="1" applyBorder="1" applyAlignment="1">
      <alignment horizontal="left" vertical="top" wrapText="1"/>
    </xf>
    <xf numFmtId="165" fontId="5" fillId="3" borderId="5" xfId="2" applyNumberFormat="1" applyFont="1" applyFill="1" applyBorder="1" applyAlignment="1">
      <alignment vertical="center" wrapText="1"/>
    </xf>
    <xf numFmtId="0" fontId="42" fillId="3" borderId="20" xfId="0" applyFont="1" applyFill="1" applyBorder="1" applyAlignment="1">
      <alignment horizontal="left" vertical="center"/>
    </xf>
    <xf numFmtId="0" fontId="43" fillId="3" borderId="20" xfId="0" applyFont="1" applyFill="1" applyBorder="1" applyAlignment="1">
      <alignment horizontal="left" vertical="center"/>
    </xf>
    <xf numFmtId="0" fontId="6" fillId="2" borderId="1" xfId="2" applyFont="1" applyFill="1" applyBorder="1" applyAlignment="1">
      <alignment vertical="top" wrapText="1"/>
    </xf>
    <xf numFmtId="0" fontId="42" fillId="3" borderId="14" xfId="0" applyFont="1" applyFill="1" applyBorder="1" applyAlignment="1">
      <alignment horizontal="left" vertical="center"/>
    </xf>
    <xf numFmtId="0" fontId="38" fillId="3" borderId="14" xfId="0" applyFont="1" applyFill="1" applyBorder="1" applyAlignment="1">
      <alignment horizontal="left" vertical="center"/>
    </xf>
    <xf numFmtId="0" fontId="21" fillId="3" borderId="1" xfId="2" applyFont="1" applyFill="1" applyBorder="1" applyAlignment="1">
      <alignment vertical="top" wrapText="1"/>
    </xf>
    <xf numFmtId="0" fontId="6" fillId="3" borderId="1" xfId="2" applyFont="1" applyFill="1" applyBorder="1" applyAlignment="1">
      <alignment horizontal="left" vertical="top" wrapText="1"/>
    </xf>
    <xf numFmtId="0" fontId="25" fillId="3" borderId="22" xfId="0" applyFont="1" applyFill="1" applyBorder="1" applyAlignment="1">
      <alignment horizontal="left" vertical="top" wrapText="1"/>
    </xf>
    <xf numFmtId="0" fontId="25" fillId="3" borderId="21" xfId="0" applyFont="1" applyFill="1" applyBorder="1" applyAlignment="1">
      <alignment horizontal="left" vertical="top" wrapText="1"/>
    </xf>
    <xf numFmtId="0" fontId="25" fillId="3" borderId="23" xfId="0" applyFont="1" applyFill="1" applyBorder="1" applyAlignment="1">
      <alignment horizontal="left" vertical="top" wrapText="1"/>
    </xf>
    <xf numFmtId="0" fontId="30" fillId="3" borderId="0" xfId="0" applyFont="1" applyFill="1"/>
    <xf numFmtId="0" fontId="36" fillId="6" borderId="15" xfId="0" applyFont="1" applyFill="1" applyBorder="1" applyAlignment="1">
      <alignment horizontal="left" vertical="center" wrapText="1"/>
    </xf>
    <xf numFmtId="0" fontId="36" fillId="6" borderId="1" xfId="0" applyFont="1" applyFill="1" applyBorder="1" applyAlignment="1">
      <alignment horizontal="left" vertical="center" wrapText="1"/>
    </xf>
    <xf numFmtId="0" fontId="46" fillId="3" borderId="0" xfId="0" applyFont="1" applyFill="1" applyAlignment="1">
      <alignment horizontal="left" vertical="top" wrapText="1"/>
    </xf>
    <xf numFmtId="0" fontId="36" fillId="3" borderId="0" xfId="0" applyFont="1" applyFill="1" applyAlignment="1">
      <alignment horizontal="right" vertical="center"/>
    </xf>
    <xf numFmtId="0" fontId="39" fillId="3" borderId="0" xfId="0" applyFont="1" applyFill="1" applyAlignment="1">
      <alignment horizontal="right" vertical="center"/>
    </xf>
    <xf numFmtId="0" fontId="40" fillId="3" borderId="0" xfId="0" applyFont="1" applyFill="1" applyAlignment="1">
      <alignment horizontal="left" vertical="center"/>
    </xf>
    <xf numFmtId="165" fontId="5" fillId="2" borderId="0" xfId="2" applyNumberFormat="1" applyFont="1" applyFill="1" applyAlignment="1">
      <alignment vertical="center" wrapText="1"/>
    </xf>
    <xf numFmtId="0" fontId="21" fillId="3" borderId="0" xfId="2" applyFont="1" applyFill="1" applyAlignment="1">
      <alignment vertical="top" wrapText="1"/>
    </xf>
    <xf numFmtId="0" fontId="6" fillId="3" borderId="0" xfId="2" applyFont="1" applyFill="1" applyAlignment="1">
      <alignment horizontal="left" vertical="top" wrapText="1"/>
    </xf>
    <xf numFmtId="165" fontId="5" fillId="3" borderId="0" xfId="2" applyNumberFormat="1" applyFont="1" applyFill="1" applyAlignment="1">
      <alignment vertical="center" wrapText="1"/>
    </xf>
    <xf numFmtId="0" fontId="6" fillId="3" borderId="0" xfId="2" applyFont="1" applyFill="1" applyAlignment="1">
      <alignment vertical="top" wrapText="1"/>
    </xf>
    <xf numFmtId="0" fontId="2" fillId="3" borderId="0" xfId="2" applyFont="1" applyFill="1" applyAlignment="1">
      <alignment vertical="center" wrapText="1"/>
    </xf>
    <xf numFmtId="0" fontId="3" fillId="3" borderId="0" xfId="2" applyFont="1" applyFill="1" applyAlignment="1">
      <alignment horizontal="right" vertical="center" wrapText="1"/>
    </xf>
    <xf numFmtId="0" fontId="41" fillId="3" borderId="0" xfId="0" applyFont="1" applyFill="1" applyAlignment="1">
      <alignment horizontal="left" vertical="center"/>
    </xf>
    <xf numFmtId="0" fontId="3" fillId="3" borderId="0" xfId="0" applyFont="1" applyFill="1" applyAlignment="1">
      <alignment vertical="top" wrapText="1"/>
    </xf>
    <xf numFmtId="0" fontId="9" fillId="3" borderId="14" xfId="0" applyFont="1" applyFill="1" applyBorder="1" applyAlignment="1">
      <alignment horizontal="left" vertical="top" wrapText="1"/>
    </xf>
    <xf numFmtId="0" fontId="33" fillId="3" borderId="14" xfId="0" applyFont="1" applyFill="1" applyBorder="1" applyAlignment="1">
      <alignment horizontal="left" vertical="top" wrapText="1"/>
    </xf>
    <xf numFmtId="0" fontId="47" fillId="3" borderId="0" xfId="0" applyFont="1" applyFill="1" applyAlignment="1">
      <alignment horizontal="left" vertical="top" wrapText="1"/>
    </xf>
    <xf numFmtId="0" fontId="9" fillId="5" borderId="24" xfId="2" applyFont="1" applyFill="1" applyBorder="1" applyAlignment="1" applyProtection="1">
      <alignment horizontal="center" vertical="center" wrapText="1"/>
      <protection hidden="1"/>
    </xf>
    <xf numFmtId="0" fontId="50" fillId="12" borderId="10" xfId="0" applyFont="1" applyFill="1" applyBorder="1" applyAlignment="1">
      <alignment horizontal="left" vertical="center" wrapText="1"/>
    </xf>
    <xf numFmtId="0" fontId="15" fillId="12" borderId="9" xfId="0" applyFont="1" applyFill="1" applyBorder="1" applyAlignment="1">
      <alignment horizontal="center" vertical="center" wrapText="1"/>
    </xf>
    <xf numFmtId="49" fontId="10" fillId="11" borderId="3" xfId="0" applyNumberFormat="1" applyFont="1" applyFill="1" applyBorder="1"/>
    <xf numFmtId="49" fontId="52" fillId="3" borderId="3" xfId="0" applyNumberFormat="1" applyFont="1" applyFill="1" applyBorder="1" applyAlignment="1">
      <alignment horizontal="left" vertical="center" indent="2"/>
    </xf>
    <xf numFmtId="43" fontId="2" fillId="7" borderId="30" xfId="10" applyFont="1" applyFill="1" applyBorder="1" applyAlignment="1">
      <alignment vertical="center" wrapText="1"/>
    </xf>
    <xf numFmtId="43" fontId="10" fillId="4" borderId="31" xfId="10" applyFont="1" applyFill="1" applyBorder="1" applyAlignment="1">
      <alignment horizontal="right" vertical="top" wrapText="1"/>
    </xf>
    <xf numFmtId="43" fontId="10" fillId="4" borderId="32" xfId="10" applyFont="1" applyFill="1" applyBorder="1" applyAlignment="1">
      <alignment horizontal="right" vertical="top" wrapText="1"/>
    </xf>
    <xf numFmtId="43" fontId="2" fillId="7" borderId="33" xfId="10" applyFont="1" applyFill="1" applyBorder="1" applyAlignment="1">
      <alignment vertical="center" wrapText="1"/>
    </xf>
    <xf numFmtId="43" fontId="10" fillId="4" borderId="34" xfId="10" applyFont="1" applyFill="1" applyBorder="1" applyAlignment="1">
      <alignment horizontal="right" vertical="top" wrapText="1"/>
    </xf>
    <xf numFmtId="43" fontId="10" fillId="4" borderId="35" xfId="10" applyFont="1" applyFill="1" applyBorder="1" applyAlignment="1">
      <alignment horizontal="right" vertical="top" wrapText="1"/>
    </xf>
    <xf numFmtId="2" fontId="15" fillId="11" borderId="28" xfId="0" applyNumberFormat="1" applyFont="1" applyFill="1" applyBorder="1" applyAlignment="1">
      <alignment horizontal="right" vertical="top" wrapText="1"/>
    </xf>
    <xf numFmtId="2" fontId="15" fillId="11" borderId="0" xfId="0" applyNumberFormat="1" applyFont="1" applyFill="1" applyAlignment="1">
      <alignment horizontal="right" vertical="top" wrapText="1"/>
    </xf>
    <xf numFmtId="0" fontId="51" fillId="3" borderId="0" xfId="0" applyFont="1" applyFill="1"/>
    <xf numFmtId="0" fontId="25" fillId="3" borderId="0" xfId="0" applyFont="1" applyFill="1" applyAlignment="1">
      <alignment horizontal="left" vertical="top" wrapText="1"/>
    </xf>
    <xf numFmtId="0" fontId="15" fillId="12" borderId="9" xfId="0" applyFont="1" applyFill="1" applyBorder="1" applyAlignment="1">
      <alignment horizontal="right" vertical="center" wrapText="1"/>
    </xf>
    <xf numFmtId="49" fontId="56" fillId="0" borderId="26" xfId="0" applyNumberFormat="1" applyFont="1" applyBorder="1" applyAlignment="1">
      <alignment horizontal="center" vertical="center"/>
    </xf>
    <xf numFmtId="43" fontId="10" fillId="4" borderId="32" xfId="10" applyFont="1" applyFill="1" applyBorder="1" applyAlignment="1">
      <alignment horizontal="left" vertical="top" wrapText="1"/>
    </xf>
    <xf numFmtId="43" fontId="10" fillId="4" borderId="35" xfId="10" applyFont="1" applyFill="1" applyBorder="1" applyAlignment="1">
      <alignment horizontal="left" vertical="top" wrapText="1"/>
    </xf>
    <xf numFmtId="0" fontId="15" fillId="11" borderId="0" xfId="0" applyFont="1" applyFill="1" applyAlignment="1">
      <alignment horizontal="left" vertical="top" wrapText="1"/>
    </xf>
    <xf numFmtId="0" fontId="0" fillId="0" borderId="0" xfId="0" applyAlignment="1">
      <alignment horizontal="left" vertical="center"/>
    </xf>
    <xf numFmtId="2" fontId="18" fillId="3" borderId="0" xfId="0" applyNumberFormat="1" applyFont="1" applyFill="1" applyAlignment="1" applyProtection="1">
      <alignment horizontal="left" vertical="top" wrapText="1"/>
      <protection hidden="1"/>
    </xf>
    <xf numFmtId="49" fontId="56" fillId="0" borderId="51" xfId="0" applyNumberFormat="1" applyFont="1" applyBorder="1" applyAlignment="1">
      <alignment horizontal="center" vertical="center"/>
    </xf>
    <xf numFmtId="0" fontId="15" fillId="12" borderId="24" xfId="0" applyFont="1" applyFill="1" applyBorder="1" applyAlignment="1">
      <alignment horizontal="right" vertical="center" wrapText="1"/>
    </xf>
    <xf numFmtId="49" fontId="52" fillId="3" borderId="0" xfId="0" applyNumberFormat="1" applyFont="1" applyFill="1" applyAlignment="1">
      <alignment horizontal="left" vertical="center" indent="2"/>
    </xf>
    <xf numFmtId="43" fontId="2" fillId="7" borderId="60" xfId="10" applyFont="1" applyFill="1" applyBorder="1" applyAlignment="1">
      <alignment vertical="center" wrapText="1"/>
    </xf>
    <xf numFmtId="43" fontId="10" fillId="4" borderId="61" xfId="10" applyFont="1" applyFill="1" applyBorder="1" applyAlignment="1">
      <alignment horizontal="right" vertical="top" wrapText="1"/>
    </xf>
    <xf numFmtId="43" fontId="10" fillId="4" borderId="36" xfId="10" applyFont="1" applyFill="1" applyBorder="1" applyAlignment="1">
      <alignment horizontal="right" vertical="top" wrapText="1"/>
    </xf>
    <xf numFmtId="43" fontId="10" fillId="4" borderId="36" xfId="10" applyFont="1" applyFill="1" applyBorder="1" applyAlignment="1">
      <alignment horizontal="left" vertical="top" wrapText="1"/>
    </xf>
    <xf numFmtId="2" fontId="18" fillId="3" borderId="0" xfId="0" applyNumberFormat="1" applyFont="1" applyFill="1" applyAlignment="1" applyProtection="1">
      <alignment vertical="top" wrapText="1"/>
      <protection hidden="1"/>
    </xf>
    <xf numFmtId="43" fontId="63" fillId="4" borderId="54" xfId="10" applyFont="1" applyFill="1" applyBorder="1" applyAlignment="1">
      <alignment horizontal="right" vertical="top" wrapText="1"/>
    </xf>
    <xf numFmtId="43" fontId="63" fillId="4" borderId="55" xfId="10" applyFont="1" applyFill="1" applyBorder="1" applyAlignment="1">
      <alignment horizontal="right" vertical="top" wrapText="1"/>
    </xf>
    <xf numFmtId="43" fontId="63" fillId="4" borderId="57" xfId="10" applyFont="1" applyFill="1" applyBorder="1" applyAlignment="1">
      <alignment horizontal="right" vertical="top" wrapText="1"/>
    </xf>
    <xf numFmtId="0" fontId="15" fillId="11" borderId="0" xfId="0" applyFont="1" applyFill="1" applyAlignment="1">
      <alignment horizontal="right" vertical="center" wrapText="1"/>
    </xf>
    <xf numFmtId="43" fontId="10" fillId="11" borderId="0" xfId="10" applyFont="1" applyFill="1" applyBorder="1" applyAlignment="1">
      <alignment horizontal="right" vertical="top" wrapText="1"/>
    </xf>
    <xf numFmtId="2" fontId="15" fillId="11" borderId="74" xfId="0" applyNumberFormat="1" applyFont="1" applyFill="1" applyBorder="1" applyAlignment="1">
      <alignment horizontal="right" vertical="top" wrapText="1"/>
    </xf>
    <xf numFmtId="2" fontId="15" fillId="11" borderId="62" xfId="0" applyNumberFormat="1" applyFont="1" applyFill="1" applyBorder="1" applyAlignment="1">
      <alignment horizontal="right" vertical="top" wrapText="1"/>
    </xf>
    <xf numFmtId="2" fontId="15" fillId="11" borderId="75" xfId="0" applyNumberFormat="1" applyFont="1" applyFill="1" applyBorder="1" applyAlignment="1">
      <alignment horizontal="right" vertical="top" wrapText="1"/>
    </xf>
    <xf numFmtId="2" fontId="15" fillId="11" borderId="16" xfId="0" applyNumberFormat="1" applyFont="1" applyFill="1" applyBorder="1" applyAlignment="1">
      <alignment horizontal="right" vertical="top" wrapText="1"/>
    </xf>
    <xf numFmtId="49" fontId="10" fillId="11" borderId="5" xfId="0" applyNumberFormat="1" applyFont="1" applyFill="1" applyBorder="1"/>
    <xf numFmtId="49" fontId="56" fillId="0" borderId="76" xfId="0" applyNumberFormat="1" applyFont="1" applyBorder="1" applyAlignment="1">
      <alignment horizontal="center" vertical="center"/>
    </xf>
    <xf numFmtId="43" fontId="2" fillId="7" borderId="77" xfId="10" applyFont="1" applyFill="1" applyBorder="1" applyAlignment="1">
      <alignment vertical="center" wrapText="1"/>
    </xf>
    <xf numFmtId="9" fontId="10" fillId="4" borderId="81" xfId="8" applyFont="1" applyFill="1" applyBorder="1" applyAlignment="1">
      <alignment horizontal="right" vertical="top" wrapText="1"/>
    </xf>
    <xf numFmtId="9" fontId="10" fillId="4" borderId="70" xfId="8" applyFont="1" applyFill="1" applyBorder="1" applyAlignment="1">
      <alignment horizontal="right" vertical="top" wrapText="1"/>
    </xf>
    <xf numFmtId="2" fontId="2" fillId="7" borderId="80" xfId="8" applyNumberFormat="1" applyFont="1" applyFill="1" applyBorder="1" applyAlignment="1">
      <alignment vertical="center" wrapText="1"/>
    </xf>
    <xf numFmtId="9" fontId="10" fillId="4" borderId="74" xfId="8" applyFont="1" applyFill="1" applyBorder="1" applyAlignment="1">
      <alignment horizontal="right" vertical="top" wrapText="1"/>
    </xf>
    <xf numFmtId="9" fontId="10" fillId="4" borderId="78" xfId="8" applyFont="1" applyFill="1" applyBorder="1" applyAlignment="1">
      <alignment horizontal="right" vertical="top" wrapText="1"/>
    </xf>
    <xf numFmtId="9" fontId="10" fillId="4" borderId="79" xfId="8" applyFont="1" applyFill="1" applyBorder="1" applyAlignment="1">
      <alignment horizontal="right" vertical="top" wrapText="1"/>
    </xf>
    <xf numFmtId="167" fontId="2" fillId="7" borderId="30" xfId="10" applyNumberFormat="1" applyFont="1" applyFill="1" applyBorder="1" applyAlignment="1">
      <alignment vertical="center" wrapText="1"/>
    </xf>
    <xf numFmtId="167" fontId="10" fillId="4" borderId="65" xfId="10" applyNumberFormat="1" applyFont="1" applyFill="1" applyBorder="1" applyAlignment="1">
      <alignment horizontal="right" vertical="top" wrapText="1"/>
    </xf>
    <xf numFmtId="167" fontId="2" fillId="7" borderId="33" xfId="10" applyNumberFormat="1" applyFont="1" applyFill="1" applyBorder="1" applyAlignment="1">
      <alignment vertical="center" wrapText="1"/>
    </xf>
    <xf numFmtId="167" fontId="10" fillId="4" borderId="34" xfId="10" applyNumberFormat="1" applyFont="1" applyFill="1" applyBorder="1" applyAlignment="1">
      <alignment horizontal="right" vertical="top" wrapText="1"/>
    </xf>
    <xf numFmtId="167" fontId="10" fillId="4" borderId="66" xfId="10" applyNumberFormat="1" applyFont="1" applyFill="1" applyBorder="1" applyAlignment="1">
      <alignment horizontal="right" vertical="top" wrapText="1"/>
    </xf>
    <xf numFmtId="167" fontId="10" fillId="4" borderId="70" xfId="10" applyNumberFormat="1" applyFont="1" applyFill="1" applyBorder="1" applyAlignment="1">
      <alignment horizontal="right" vertical="top" wrapText="1"/>
    </xf>
    <xf numFmtId="167" fontId="2" fillId="7" borderId="77" xfId="10" applyNumberFormat="1" applyFont="1" applyFill="1" applyBorder="1" applyAlignment="1">
      <alignment vertical="center" wrapText="1"/>
    </xf>
    <xf numFmtId="167" fontId="10" fillId="4" borderId="78" xfId="10" applyNumberFormat="1" applyFont="1" applyFill="1" applyBorder="1" applyAlignment="1">
      <alignment horizontal="right" vertical="top" wrapText="1"/>
    </xf>
    <xf numFmtId="0" fontId="0" fillId="3" borderId="0" xfId="0" applyFill="1" applyAlignment="1">
      <alignment horizontal="left" vertical="top"/>
    </xf>
    <xf numFmtId="0" fontId="15" fillId="3" borderId="3" xfId="2" applyFont="1" applyFill="1" applyBorder="1" applyAlignment="1" applyProtection="1">
      <alignment vertical="center" wrapText="1"/>
      <protection hidden="1"/>
    </xf>
    <xf numFmtId="0" fontId="12" fillId="3" borderId="0" xfId="2" applyFont="1" applyFill="1" applyAlignment="1" applyProtection="1">
      <alignment horizontal="left" vertical="top"/>
      <protection hidden="1"/>
    </xf>
    <xf numFmtId="0" fontId="15" fillId="3" borderId="0" xfId="2" applyFont="1" applyFill="1" applyAlignment="1" applyProtection="1">
      <alignment vertical="center" wrapText="1"/>
      <protection hidden="1"/>
    </xf>
    <xf numFmtId="3" fontId="0" fillId="3" borderId="0" xfId="2" applyNumberFormat="1" applyFont="1" applyFill="1" applyAlignment="1" applyProtection="1">
      <alignment horizontal="right" wrapText="1"/>
      <protection hidden="1"/>
    </xf>
    <xf numFmtId="0" fontId="10" fillId="11" borderId="0" xfId="0" applyFont="1" applyFill="1" applyAlignment="1" applyProtection="1">
      <alignment horizontal="left" wrapText="1" indent="1"/>
      <protection hidden="1"/>
    </xf>
    <xf numFmtId="0" fontId="66" fillId="11" borderId="19" xfId="0" applyFont="1" applyFill="1" applyBorder="1" applyAlignment="1" applyProtection="1">
      <alignment horizontal="left" wrapText="1" indent="1"/>
      <protection hidden="1"/>
    </xf>
    <xf numFmtId="167" fontId="49" fillId="0" borderId="0" xfId="10" applyNumberFormat="1" applyFont="1"/>
    <xf numFmtId="0" fontId="65" fillId="8" borderId="0" xfId="2" applyFont="1" applyFill="1" applyAlignment="1" applyProtection="1">
      <alignment vertical="center" wrapText="1"/>
      <protection hidden="1"/>
    </xf>
    <xf numFmtId="0" fontId="65" fillId="3" borderId="3" xfId="2" applyFont="1" applyFill="1" applyBorder="1" applyAlignment="1" applyProtection="1">
      <alignment vertical="center" wrapText="1"/>
      <protection hidden="1"/>
    </xf>
    <xf numFmtId="3" fontId="49" fillId="5" borderId="11" xfId="2" applyNumberFormat="1" applyFont="1" applyFill="1" applyBorder="1" applyAlignment="1" applyProtection="1">
      <alignment horizontal="right" wrapText="1"/>
      <protection hidden="1"/>
    </xf>
    <xf numFmtId="3" fontId="49" fillId="5" borderId="87" xfId="2" applyNumberFormat="1" applyFont="1" applyFill="1" applyBorder="1" applyAlignment="1" applyProtection="1">
      <alignment horizontal="right" wrapText="1"/>
      <protection hidden="1"/>
    </xf>
    <xf numFmtId="167" fontId="49" fillId="0" borderId="16" xfId="10" applyNumberFormat="1" applyFont="1" applyBorder="1"/>
    <xf numFmtId="10" fontId="49" fillId="5" borderId="11" xfId="8" applyNumberFormat="1" applyFont="1" applyFill="1" applyBorder="1" applyAlignment="1" applyProtection="1">
      <alignment horizontal="right" wrapText="1"/>
      <protection hidden="1"/>
    </xf>
    <xf numFmtId="10" fontId="49" fillId="5" borderId="87" xfId="8" applyNumberFormat="1" applyFont="1" applyFill="1" applyBorder="1" applyAlignment="1" applyProtection="1">
      <alignment horizontal="right" wrapText="1"/>
      <protection hidden="1"/>
    </xf>
    <xf numFmtId="4" fontId="0" fillId="5" borderId="88" xfId="2" applyNumberFormat="1" applyFont="1" applyFill="1" applyBorder="1" applyAlignment="1" applyProtection="1">
      <alignment horizontal="right" wrapText="1"/>
      <protection hidden="1"/>
    </xf>
    <xf numFmtId="4" fontId="0" fillId="5" borderId="89" xfId="2" applyNumberFormat="1" applyFont="1" applyFill="1" applyBorder="1" applyAlignment="1" applyProtection="1">
      <alignment horizontal="right" wrapText="1"/>
      <protection hidden="1"/>
    </xf>
    <xf numFmtId="0" fontId="18" fillId="5" borderId="89" xfId="0" applyFont="1" applyFill="1" applyBorder="1" applyAlignment="1">
      <alignment horizontal="right"/>
    </xf>
    <xf numFmtId="0" fontId="18" fillId="5" borderId="90" xfId="0" applyFont="1" applyFill="1" applyBorder="1" applyAlignment="1">
      <alignment horizontal="right"/>
    </xf>
    <xf numFmtId="43" fontId="10" fillId="4" borderId="52" xfId="10" applyFont="1" applyFill="1" applyBorder="1" applyAlignment="1">
      <alignment horizontal="right" vertical="top" wrapText="1"/>
    </xf>
    <xf numFmtId="168" fontId="2" fillId="7" borderId="80" xfId="10" applyNumberFormat="1" applyFont="1" applyFill="1" applyBorder="1" applyAlignment="1">
      <alignment vertical="center" wrapText="1"/>
    </xf>
    <xf numFmtId="168" fontId="10" fillId="4" borderId="81" xfId="10" applyNumberFormat="1" applyFont="1" applyFill="1" applyBorder="1" applyAlignment="1">
      <alignment horizontal="right" vertical="top" wrapText="1"/>
    </xf>
    <xf numFmtId="168" fontId="10" fillId="4" borderId="82" xfId="10" applyNumberFormat="1" applyFont="1" applyFill="1" applyBorder="1" applyAlignment="1">
      <alignment horizontal="right" vertical="top" wrapText="1"/>
    </xf>
    <xf numFmtId="49" fontId="10" fillId="4" borderId="81" xfId="10" applyNumberFormat="1" applyFont="1" applyFill="1" applyBorder="1" applyAlignment="1">
      <alignment horizontal="right" vertical="top" wrapText="1"/>
    </xf>
    <xf numFmtId="49" fontId="56" fillId="3" borderId="26" xfId="0" applyNumberFormat="1" applyFont="1" applyFill="1" applyBorder="1" applyAlignment="1">
      <alignment horizontal="center" vertical="center"/>
    </xf>
    <xf numFmtId="0" fontId="31" fillId="5" borderId="9" xfId="2" applyFont="1" applyFill="1" applyBorder="1" applyAlignment="1" applyProtection="1">
      <alignment horizontal="left" vertical="top" wrapText="1"/>
      <protection hidden="1"/>
    </xf>
    <xf numFmtId="167" fontId="2" fillId="7" borderId="80" xfId="10" applyNumberFormat="1" applyFont="1" applyFill="1" applyBorder="1" applyAlignment="1">
      <alignment vertical="center" wrapText="1"/>
    </xf>
    <xf numFmtId="167" fontId="10" fillId="4" borderId="81" xfId="10" applyNumberFormat="1" applyFont="1" applyFill="1" applyBorder="1" applyAlignment="1">
      <alignment horizontal="right" vertical="top" wrapText="1"/>
    </xf>
    <xf numFmtId="167" fontId="10" fillId="4" borderId="82" xfId="10" applyNumberFormat="1" applyFont="1" applyFill="1" applyBorder="1" applyAlignment="1">
      <alignment horizontal="right" vertical="top" wrapText="1"/>
    </xf>
    <xf numFmtId="167" fontId="10" fillId="4" borderId="83" xfId="10" applyNumberFormat="1" applyFont="1" applyFill="1" applyBorder="1" applyAlignment="1">
      <alignment horizontal="right" vertical="top" wrapText="1"/>
    </xf>
    <xf numFmtId="167" fontId="63" fillId="4" borderId="83" xfId="10" applyNumberFormat="1" applyFont="1" applyFill="1" applyBorder="1" applyAlignment="1">
      <alignment horizontal="right" vertical="top" wrapText="1"/>
    </xf>
    <xf numFmtId="167" fontId="2" fillId="5" borderId="85" xfId="10" applyNumberFormat="1" applyFont="1" applyFill="1" applyBorder="1" applyAlignment="1">
      <alignment vertical="center" wrapText="1"/>
    </xf>
    <xf numFmtId="167" fontId="10" fillId="16" borderId="27" xfId="10" applyNumberFormat="1" applyFont="1" applyFill="1" applyBorder="1" applyAlignment="1">
      <alignment horizontal="right" vertical="top" wrapText="1"/>
    </xf>
    <xf numFmtId="167" fontId="10" fillId="16" borderId="64" xfId="10" applyNumberFormat="1" applyFont="1" applyFill="1" applyBorder="1" applyAlignment="1">
      <alignment horizontal="right" vertical="top" wrapText="1"/>
    </xf>
    <xf numFmtId="167" fontId="10" fillId="16" borderId="86" xfId="10" applyNumberFormat="1" applyFont="1" applyFill="1" applyBorder="1" applyAlignment="1">
      <alignment horizontal="right" vertical="top" wrapText="1"/>
    </xf>
    <xf numFmtId="167" fontId="2" fillId="5" borderId="84" xfId="10" applyNumberFormat="1" applyFont="1" applyFill="1" applyBorder="1" applyAlignment="1">
      <alignment vertical="center" wrapText="1"/>
    </xf>
    <xf numFmtId="167" fontId="49" fillId="5" borderId="11" xfId="2" applyNumberFormat="1" applyFont="1" applyFill="1" applyBorder="1" applyAlignment="1" applyProtection="1">
      <alignment horizontal="right" wrapText="1"/>
      <protection hidden="1"/>
    </xf>
    <xf numFmtId="167" fontId="49" fillId="5" borderId="87" xfId="2" applyNumberFormat="1" applyFont="1" applyFill="1" applyBorder="1" applyAlignment="1" applyProtection="1">
      <alignment horizontal="right" wrapText="1"/>
      <protection hidden="1"/>
    </xf>
    <xf numFmtId="167" fontId="63" fillId="4" borderId="82" xfId="10" applyNumberFormat="1" applyFont="1" applyFill="1" applyBorder="1" applyAlignment="1">
      <alignment horizontal="right" vertical="top" wrapText="1"/>
    </xf>
    <xf numFmtId="167" fontId="2" fillId="7" borderId="91" xfId="10" applyNumberFormat="1" applyFont="1" applyFill="1" applyBorder="1" applyAlignment="1">
      <alignment vertical="center" wrapText="1"/>
    </xf>
    <xf numFmtId="167" fontId="10" fillId="4" borderId="52" xfId="10" applyNumberFormat="1" applyFont="1" applyFill="1" applyBorder="1" applyAlignment="1">
      <alignment horizontal="right" vertical="top" wrapText="1"/>
    </xf>
    <xf numFmtId="167" fontId="10" fillId="4" borderId="68" xfId="10" applyNumberFormat="1" applyFont="1" applyFill="1" applyBorder="1" applyAlignment="1">
      <alignment horizontal="right" vertical="top" wrapText="1"/>
    </xf>
    <xf numFmtId="167" fontId="63" fillId="4" borderId="68" xfId="10" applyNumberFormat="1" applyFont="1" applyFill="1" applyBorder="1" applyAlignment="1">
      <alignment horizontal="right" vertical="top" wrapText="1"/>
    </xf>
    <xf numFmtId="167" fontId="63" fillId="4" borderId="72" xfId="10" applyNumberFormat="1" applyFont="1" applyFill="1" applyBorder="1" applyAlignment="1">
      <alignment horizontal="right" vertical="top" wrapText="1"/>
    </xf>
    <xf numFmtId="166" fontId="10" fillId="4" borderId="81" xfId="8" applyNumberFormat="1" applyFont="1" applyFill="1" applyBorder="1" applyAlignment="1">
      <alignment horizontal="right" vertical="top" wrapText="1"/>
    </xf>
    <xf numFmtId="3" fontId="32" fillId="6" borderId="0" xfId="0" applyNumberFormat="1" applyFont="1" applyFill="1" applyAlignment="1" applyProtection="1">
      <alignment horizontal="right"/>
      <protection hidden="1"/>
    </xf>
    <xf numFmtId="3" fontId="32" fillId="6" borderId="16" xfId="0" applyNumberFormat="1" applyFont="1" applyFill="1" applyBorder="1" applyAlignment="1" applyProtection="1">
      <alignment horizontal="right"/>
      <protection hidden="1"/>
    </xf>
    <xf numFmtId="0" fontId="10" fillId="11" borderId="93" xfId="0" applyFont="1" applyFill="1" applyBorder="1" applyAlignment="1" applyProtection="1">
      <alignment horizontal="left" wrapText="1" indent="1"/>
      <protection hidden="1"/>
    </xf>
    <xf numFmtId="168" fontId="10" fillId="4" borderId="83" xfId="10" applyNumberFormat="1" applyFont="1" applyFill="1" applyBorder="1" applyAlignment="1">
      <alignment horizontal="right" vertical="top" wrapText="1"/>
    </xf>
    <xf numFmtId="10" fontId="10" fillId="4" borderId="81" xfId="8" applyNumberFormat="1" applyFont="1" applyFill="1" applyBorder="1" applyAlignment="1">
      <alignment horizontal="right" vertical="top" wrapText="1"/>
    </xf>
    <xf numFmtId="10" fontId="10" fillId="4" borderId="83" xfId="8" applyNumberFormat="1" applyFont="1" applyFill="1" applyBorder="1" applyAlignment="1">
      <alignment horizontal="right" vertical="top" wrapText="1"/>
    </xf>
    <xf numFmtId="0" fontId="10" fillId="4" borderId="8" xfId="0" applyFont="1" applyFill="1" applyBorder="1"/>
    <xf numFmtId="49" fontId="10" fillId="4" borderId="82" xfId="10" applyNumberFormat="1" applyFont="1" applyFill="1" applyBorder="1" applyAlignment="1">
      <alignment horizontal="right" vertical="top" wrapText="1"/>
    </xf>
    <xf numFmtId="49" fontId="10" fillId="4" borderId="31" xfId="10" applyNumberFormat="1" applyFont="1" applyFill="1" applyBorder="1" applyAlignment="1">
      <alignment horizontal="right" vertical="top" wrapText="1"/>
    </xf>
    <xf numFmtId="49" fontId="10" fillId="4" borderId="65" xfId="10" applyNumberFormat="1" applyFont="1" applyFill="1" applyBorder="1" applyAlignment="1">
      <alignment horizontal="right" vertical="top" wrapText="1"/>
    </xf>
    <xf numFmtId="49" fontId="10" fillId="4" borderId="83" xfId="10" applyNumberFormat="1" applyFont="1" applyFill="1" applyBorder="1" applyAlignment="1">
      <alignment horizontal="right" vertical="top" wrapText="1"/>
    </xf>
    <xf numFmtId="0" fontId="0" fillId="0" borderId="16" xfId="0" applyBorder="1"/>
    <xf numFmtId="0" fontId="10" fillId="11" borderId="0" xfId="0" applyFont="1" applyFill="1"/>
    <xf numFmtId="49" fontId="10" fillId="4" borderId="95" xfId="10" applyNumberFormat="1" applyFont="1" applyFill="1" applyBorder="1" applyAlignment="1">
      <alignment horizontal="right" vertical="top" wrapText="1"/>
    </xf>
    <xf numFmtId="0" fontId="65" fillId="3" borderId="0" xfId="2" applyFont="1" applyFill="1" applyAlignment="1" applyProtection="1">
      <alignment vertical="center" wrapText="1"/>
      <protection hidden="1"/>
    </xf>
    <xf numFmtId="49" fontId="10" fillId="4" borderId="31" xfId="10" applyNumberFormat="1" applyFont="1" applyFill="1" applyBorder="1" applyAlignment="1">
      <alignment horizontal="center" vertical="center" wrapText="1"/>
    </xf>
    <xf numFmtId="49" fontId="10" fillId="4" borderId="65" xfId="10" applyNumberFormat="1" applyFont="1" applyFill="1" applyBorder="1" applyAlignment="1">
      <alignment horizontal="center" vertical="center" wrapText="1"/>
    </xf>
    <xf numFmtId="49" fontId="10" fillId="4" borderId="95" xfId="10" applyNumberFormat="1" applyFont="1" applyFill="1" applyBorder="1" applyAlignment="1">
      <alignment horizontal="center" vertical="center" wrapText="1"/>
    </xf>
    <xf numFmtId="49" fontId="63" fillId="4" borderId="81" xfId="10" applyNumberFormat="1" applyFont="1" applyFill="1" applyBorder="1" applyAlignment="1">
      <alignment horizontal="center" vertical="center" wrapText="1"/>
    </xf>
    <xf numFmtId="49" fontId="63" fillId="4" borderId="82" xfId="10" applyNumberFormat="1" applyFont="1" applyFill="1" applyBorder="1" applyAlignment="1">
      <alignment horizontal="center" vertical="center" wrapText="1"/>
    </xf>
    <xf numFmtId="49" fontId="63" fillId="4" borderId="83" xfId="10" applyNumberFormat="1" applyFont="1" applyFill="1" applyBorder="1" applyAlignment="1">
      <alignment horizontal="center" vertical="center" wrapText="1"/>
    </xf>
    <xf numFmtId="49" fontId="63" fillId="4" borderId="61" xfId="10" applyNumberFormat="1" applyFont="1" applyFill="1" applyBorder="1" applyAlignment="1">
      <alignment horizontal="center" vertical="center" wrapText="1"/>
    </xf>
    <xf numFmtId="49" fontId="63" fillId="4" borderId="98" xfId="10" applyNumberFormat="1" applyFont="1" applyFill="1" applyBorder="1" applyAlignment="1">
      <alignment horizontal="center" vertical="center" wrapText="1"/>
    </xf>
    <xf numFmtId="49" fontId="63" fillId="4" borderId="73" xfId="10" applyNumberFormat="1" applyFont="1" applyFill="1" applyBorder="1" applyAlignment="1">
      <alignment horizontal="center" vertical="center" wrapText="1"/>
    </xf>
    <xf numFmtId="0" fontId="15" fillId="17" borderId="3" xfId="2" applyFont="1" applyFill="1" applyBorder="1" applyAlignment="1" applyProtection="1">
      <alignment vertical="center" wrapText="1"/>
      <protection hidden="1"/>
    </xf>
    <xf numFmtId="0" fontId="10" fillId="17" borderId="3" xfId="2" applyFont="1" applyFill="1" applyBorder="1" applyAlignment="1" applyProtection="1">
      <alignment vertical="center" wrapText="1"/>
      <protection hidden="1"/>
    </xf>
    <xf numFmtId="0" fontId="9" fillId="18" borderId="3" xfId="0" applyFont="1" applyFill="1" applyBorder="1" applyAlignment="1" applyProtection="1">
      <alignment horizontal="left"/>
      <protection hidden="1"/>
    </xf>
    <xf numFmtId="0" fontId="50" fillId="12" borderId="10" xfId="0" applyFont="1" applyFill="1" applyBorder="1" applyAlignment="1">
      <alignment horizontal="left" vertical="top" wrapText="1"/>
    </xf>
    <xf numFmtId="0" fontId="15" fillId="17" borderId="5" xfId="2" applyFont="1" applyFill="1" applyBorder="1" applyAlignment="1" applyProtection="1">
      <alignment vertical="center" wrapText="1"/>
      <protection hidden="1"/>
    </xf>
    <xf numFmtId="0" fontId="15" fillId="17" borderId="5" xfId="2" applyFont="1" applyFill="1" applyBorder="1" applyAlignment="1" applyProtection="1">
      <alignment horizontal="left" vertical="center" wrapText="1"/>
      <protection hidden="1"/>
    </xf>
    <xf numFmtId="49" fontId="56" fillId="0" borderId="96" xfId="0" applyNumberFormat="1" applyFont="1" applyBorder="1" applyAlignment="1">
      <alignment horizontal="center" vertical="center"/>
    </xf>
    <xf numFmtId="0" fontId="15" fillId="17" borderId="5" xfId="2" applyFont="1" applyFill="1" applyBorder="1" applyAlignment="1" applyProtection="1">
      <alignment horizontal="center" vertical="center" wrapText="1"/>
      <protection hidden="1"/>
    </xf>
    <xf numFmtId="0" fontId="15" fillId="12" borderId="24" xfId="0" applyFont="1" applyFill="1" applyBorder="1" applyAlignment="1">
      <alignment horizontal="center" vertical="center" wrapText="1"/>
    </xf>
    <xf numFmtId="0" fontId="0" fillId="3" borderId="3" xfId="0" applyFill="1" applyBorder="1" applyAlignment="1" applyProtection="1">
      <alignment horizontal="left" indent="1"/>
      <protection hidden="1"/>
    </xf>
    <xf numFmtId="0" fontId="9" fillId="3" borderId="3" xfId="0" applyFont="1" applyFill="1" applyBorder="1" applyAlignment="1" applyProtection="1">
      <alignment horizontal="left"/>
      <protection hidden="1"/>
    </xf>
    <xf numFmtId="0" fontId="9" fillId="3" borderId="1" xfId="0" applyFont="1" applyFill="1" applyBorder="1" applyAlignment="1" applyProtection="1">
      <alignment horizontal="left"/>
      <protection hidden="1"/>
    </xf>
    <xf numFmtId="0" fontId="0" fillId="18" borderId="3" xfId="0" applyFill="1" applyBorder="1" applyAlignment="1" applyProtection="1">
      <alignment horizontal="left"/>
      <protection hidden="1"/>
    </xf>
    <xf numFmtId="0" fontId="0" fillId="3" borderId="1" xfId="0" applyFill="1" applyBorder="1" applyAlignment="1" applyProtection="1">
      <alignment horizontal="left" indent="1"/>
      <protection hidden="1"/>
    </xf>
    <xf numFmtId="49" fontId="10" fillId="11" borderId="65" xfId="10" applyNumberFormat="1" applyFont="1" applyFill="1" applyBorder="1" applyAlignment="1">
      <alignment horizontal="left" vertical="center" wrapText="1"/>
    </xf>
    <xf numFmtId="49" fontId="63" fillId="11" borderId="65" xfId="10" applyNumberFormat="1" applyFont="1" applyFill="1" applyBorder="1" applyAlignment="1">
      <alignment horizontal="center" vertical="center" wrapText="1"/>
    </xf>
    <xf numFmtId="49" fontId="10" fillId="11" borderId="99" xfId="10" applyNumberFormat="1" applyFont="1" applyFill="1" applyBorder="1" applyAlignment="1">
      <alignment horizontal="left" vertical="center" wrapText="1"/>
    </xf>
    <xf numFmtId="49" fontId="63" fillId="11" borderId="82" xfId="10" applyNumberFormat="1" applyFont="1" applyFill="1" applyBorder="1" applyAlignment="1">
      <alignment horizontal="center" vertical="center" wrapText="1"/>
    </xf>
    <xf numFmtId="49" fontId="10" fillId="11" borderId="101" xfId="10" applyNumberFormat="1" applyFont="1" applyFill="1" applyBorder="1" applyAlignment="1">
      <alignment horizontal="left" vertical="center" wrapText="1"/>
    </xf>
    <xf numFmtId="49" fontId="63" fillId="11" borderId="67" xfId="10" applyNumberFormat="1" applyFont="1" applyFill="1" applyBorder="1" applyAlignment="1">
      <alignment horizontal="center" vertical="center" wrapText="1"/>
    </xf>
    <xf numFmtId="0" fontId="9" fillId="18" borderId="96" xfId="0" applyFont="1" applyFill="1" applyBorder="1" applyAlignment="1" applyProtection="1">
      <alignment horizontal="left"/>
      <protection hidden="1"/>
    </xf>
    <xf numFmtId="0" fontId="0" fillId="18" borderId="96" xfId="0" applyFill="1" applyBorder="1" applyAlignment="1" applyProtection="1">
      <alignment horizontal="left"/>
      <protection hidden="1"/>
    </xf>
    <xf numFmtId="0" fontId="68" fillId="3" borderId="0" xfId="9" applyFont="1" applyFill="1" applyBorder="1" applyAlignment="1">
      <alignment horizontal="left" vertical="center"/>
    </xf>
    <xf numFmtId="1" fontId="10" fillId="4" borderId="81" xfId="10" applyNumberFormat="1" applyFont="1" applyFill="1" applyBorder="1" applyAlignment="1">
      <alignment horizontal="right" vertical="top" wrapText="1"/>
    </xf>
    <xf numFmtId="1" fontId="10" fillId="4" borderId="82" xfId="10" applyNumberFormat="1" applyFont="1" applyFill="1" applyBorder="1" applyAlignment="1">
      <alignment horizontal="right" vertical="top" wrapText="1"/>
    </xf>
    <xf numFmtId="1" fontId="10" fillId="4" borderId="83" xfId="10" applyNumberFormat="1" applyFont="1" applyFill="1" applyBorder="1" applyAlignment="1">
      <alignment horizontal="right" vertical="top" wrapText="1"/>
    </xf>
    <xf numFmtId="167" fontId="10" fillId="16" borderId="27" xfId="10" applyNumberFormat="1" applyFont="1" applyFill="1" applyBorder="1" applyAlignment="1">
      <alignment horizontal="right"/>
    </xf>
    <xf numFmtId="167" fontId="10" fillId="16" borderId="64" xfId="10" applyNumberFormat="1" applyFont="1" applyFill="1" applyBorder="1" applyAlignment="1">
      <alignment horizontal="right"/>
    </xf>
    <xf numFmtId="167" fontId="10" fillId="16" borderId="102" xfId="10" applyNumberFormat="1" applyFont="1" applyFill="1" applyBorder="1" applyAlignment="1">
      <alignment horizontal="right"/>
    </xf>
    <xf numFmtId="1" fontId="10" fillId="4" borderId="81" xfId="10" applyNumberFormat="1" applyFont="1" applyFill="1" applyBorder="1" applyAlignment="1">
      <alignment horizontal="right"/>
    </xf>
    <xf numFmtId="1" fontId="10" fillId="4" borderId="82" xfId="10" applyNumberFormat="1" applyFont="1" applyFill="1" applyBorder="1" applyAlignment="1">
      <alignment horizontal="right"/>
    </xf>
    <xf numFmtId="1" fontId="2" fillId="7" borderId="33" xfId="10" applyNumberFormat="1" applyFont="1" applyFill="1" applyBorder="1" applyAlignment="1">
      <alignment horizontal="right"/>
    </xf>
    <xf numFmtId="1" fontId="10" fillId="4" borderId="34" xfId="10" applyNumberFormat="1" applyFont="1" applyFill="1" applyBorder="1" applyAlignment="1">
      <alignment horizontal="right"/>
    </xf>
    <xf numFmtId="1" fontId="10" fillId="4" borderId="66" xfId="10" applyNumberFormat="1" applyFont="1" applyFill="1" applyBorder="1" applyAlignment="1">
      <alignment horizontal="right"/>
    </xf>
    <xf numFmtId="2" fontId="2" fillId="7" borderId="33" xfId="10" applyNumberFormat="1" applyFont="1" applyFill="1" applyBorder="1" applyAlignment="1">
      <alignment horizontal="right"/>
    </xf>
    <xf numFmtId="2" fontId="10" fillId="4" borderId="34" xfId="10" applyNumberFormat="1" applyFont="1" applyFill="1" applyBorder="1" applyAlignment="1">
      <alignment horizontal="right"/>
    </xf>
    <xf numFmtId="2" fontId="10" fillId="4" borderId="66" xfId="10" applyNumberFormat="1" applyFont="1" applyFill="1" applyBorder="1" applyAlignment="1">
      <alignment horizontal="right"/>
    </xf>
    <xf numFmtId="2" fontId="10" fillId="4" borderId="107" xfId="10" applyNumberFormat="1" applyFont="1" applyFill="1" applyBorder="1" applyAlignment="1">
      <alignment horizontal="right"/>
    </xf>
    <xf numFmtId="1" fontId="10" fillId="4" borderId="107" xfId="10" applyNumberFormat="1" applyFont="1" applyFill="1" applyBorder="1" applyAlignment="1">
      <alignment horizontal="right"/>
    </xf>
    <xf numFmtId="1" fontId="2" fillId="7" borderId="84" xfId="10" applyNumberFormat="1" applyFont="1" applyFill="1" applyBorder="1" applyAlignment="1">
      <alignment horizontal="right"/>
    </xf>
    <xf numFmtId="1" fontId="10" fillId="4" borderId="108" xfId="10" applyNumberFormat="1" applyFont="1" applyFill="1" applyBorder="1" applyAlignment="1">
      <alignment horizontal="right"/>
    </xf>
    <xf numFmtId="1" fontId="10" fillId="4" borderId="109" xfId="10" applyNumberFormat="1" applyFont="1" applyFill="1" applyBorder="1" applyAlignment="1">
      <alignment horizontal="right"/>
    </xf>
    <xf numFmtId="1" fontId="10" fillId="4" borderId="110" xfId="10" applyNumberFormat="1" applyFont="1" applyFill="1" applyBorder="1" applyAlignment="1">
      <alignment horizontal="right"/>
    </xf>
    <xf numFmtId="0" fontId="66" fillId="11" borderId="97" xfId="0" applyFont="1" applyFill="1" applyBorder="1" applyAlignment="1" applyProtection="1">
      <alignment horizontal="left" wrapText="1" indent="1"/>
      <protection hidden="1"/>
    </xf>
    <xf numFmtId="0" fontId="51" fillId="3" borderId="8" xfId="0" applyFont="1" applyFill="1" applyBorder="1"/>
    <xf numFmtId="1" fontId="2" fillId="7" borderId="85" xfId="10" applyNumberFormat="1" applyFont="1" applyFill="1" applyBorder="1" applyAlignment="1">
      <alignment horizontal="right"/>
    </xf>
    <xf numFmtId="1" fontId="10" fillId="4" borderId="27" xfId="10" applyNumberFormat="1" applyFont="1" applyFill="1" applyBorder="1" applyAlignment="1">
      <alignment horizontal="right"/>
    </xf>
    <xf numFmtId="1" fontId="10" fillId="4" borderId="64" xfId="10" applyNumberFormat="1" applyFont="1" applyFill="1" applyBorder="1" applyAlignment="1">
      <alignment horizontal="right"/>
    </xf>
    <xf numFmtId="1" fontId="10" fillId="4" borderId="102" xfId="10" applyNumberFormat="1" applyFont="1" applyFill="1" applyBorder="1" applyAlignment="1">
      <alignment horizontal="right"/>
    </xf>
    <xf numFmtId="1" fontId="52" fillId="4" borderId="81" xfId="10" applyNumberFormat="1" applyFont="1" applyFill="1" applyBorder="1" applyAlignment="1">
      <alignment horizontal="right" vertical="top" wrapText="1"/>
    </xf>
    <xf numFmtId="1" fontId="52" fillId="4" borderId="82" xfId="10" applyNumberFormat="1" applyFont="1" applyFill="1" applyBorder="1" applyAlignment="1">
      <alignment horizontal="right" vertical="top" wrapText="1"/>
    </xf>
    <xf numFmtId="1" fontId="52" fillId="4" borderId="111" xfId="10" applyNumberFormat="1" applyFont="1" applyFill="1" applyBorder="1" applyAlignment="1">
      <alignment horizontal="right" vertical="top" wrapText="1"/>
    </xf>
    <xf numFmtId="9" fontId="10" fillId="4" borderId="82" xfId="8" applyFont="1" applyFill="1" applyBorder="1" applyAlignment="1">
      <alignment horizontal="right" vertical="top" wrapText="1"/>
    </xf>
    <xf numFmtId="166" fontId="10" fillId="4" borderId="82" xfId="8" applyNumberFormat="1" applyFont="1" applyFill="1" applyBorder="1" applyAlignment="1">
      <alignment horizontal="right" vertical="top" wrapText="1"/>
    </xf>
    <xf numFmtId="166" fontId="10" fillId="4" borderId="111" xfId="8" applyNumberFormat="1" applyFont="1" applyFill="1" applyBorder="1" applyAlignment="1">
      <alignment horizontal="right" vertical="top" wrapText="1"/>
    </xf>
    <xf numFmtId="10" fontId="10" fillId="4" borderId="82" xfId="8" applyNumberFormat="1" applyFont="1" applyFill="1" applyBorder="1" applyAlignment="1">
      <alignment horizontal="right" vertical="top" wrapText="1"/>
    </xf>
    <xf numFmtId="10" fontId="10" fillId="4" borderId="111" xfId="8" applyNumberFormat="1" applyFont="1" applyFill="1" applyBorder="1" applyAlignment="1">
      <alignment horizontal="right" vertical="top" wrapText="1"/>
    </xf>
    <xf numFmtId="1" fontId="10" fillId="4" borderId="71" xfId="8" applyNumberFormat="1" applyFont="1" applyFill="1" applyBorder="1" applyAlignment="1">
      <alignment horizontal="right" vertical="top" wrapText="1"/>
    </xf>
    <xf numFmtId="0" fontId="65" fillId="3" borderId="25" xfId="2" applyFont="1" applyFill="1" applyBorder="1" applyAlignment="1" applyProtection="1">
      <alignment horizontal="left" vertical="top" wrapText="1"/>
      <protection hidden="1"/>
    </xf>
    <xf numFmtId="0" fontId="68" fillId="3" borderId="0" xfId="9" applyFont="1" applyFill="1" applyBorder="1" applyAlignment="1">
      <alignment horizontal="left" vertical="top"/>
    </xf>
    <xf numFmtId="1" fontId="2" fillId="5" borderId="85" xfId="10" applyNumberFormat="1" applyFont="1" applyFill="1" applyBorder="1" applyAlignment="1">
      <alignment horizontal="right" vertical="top"/>
    </xf>
    <xf numFmtId="1" fontId="10" fillId="16" borderId="27" xfId="10" applyNumberFormat="1" applyFont="1" applyFill="1" applyBorder="1" applyAlignment="1">
      <alignment horizontal="right" vertical="top"/>
    </xf>
    <xf numFmtId="1" fontId="10" fillId="16" borderId="64" xfId="10" applyNumberFormat="1" applyFont="1" applyFill="1" applyBorder="1" applyAlignment="1">
      <alignment horizontal="right" vertical="top"/>
    </xf>
    <xf numFmtId="1" fontId="10" fillId="16" borderId="102" xfId="10" applyNumberFormat="1" applyFont="1" applyFill="1" applyBorder="1" applyAlignment="1">
      <alignment horizontal="right" vertical="top"/>
    </xf>
    <xf numFmtId="0" fontId="69" fillId="11" borderId="19" xfId="0" applyFont="1" applyFill="1" applyBorder="1" applyAlignment="1" applyProtection="1">
      <alignment horizontal="left" vertical="top" wrapText="1"/>
      <protection hidden="1"/>
    </xf>
    <xf numFmtId="9" fontId="2" fillId="5" borderId="112" xfId="8" applyFont="1" applyFill="1" applyBorder="1" applyAlignment="1">
      <alignment horizontal="right" vertical="top"/>
    </xf>
    <xf numFmtId="1" fontId="10" fillId="16" borderId="113" xfId="10" applyNumberFormat="1" applyFont="1" applyFill="1" applyBorder="1" applyAlignment="1">
      <alignment horizontal="right" vertical="top"/>
    </xf>
    <xf numFmtId="1" fontId="10" fillId="16" borderId="114" xfId="10" applyNumberFormat="1" applyFont="1" applyFill="1" applyBorder="1" applyAlignment="1">
      <alignment horizontal="right" vertical="top"/>
    </xf>
    <xf numFmtId="1" fontId="10" fillId="16" borderId="115" xfId="10" applyNumberFormat="1" applyFont="1" applyFill="1" applyBorder="1" applyAlignment="1">
      <alignment horizontal="right" vertical="top"/>
    </xf>
    <xf numFmtId="1" fontId="2" fillId="5" borderId="112" xfId="10" applyNumberFormat="1" applyFont="1" applyFill="1" applyBorder="1" applyAlignment="1">
      <alignment horizontal="right" vertical="top"/>
    </xf>
    <xf numFmtId="166" fontId="2" fillId="5" borderId="112" xfId="8" applyNumberFormat="1" applyFont="1" applyFill="1" applyBorder="1" applyAlignment="1">
      <alignment horizontal="right" vertical="top"/>
    </xf>
    <xf numFmtId="166" fontId="10" fillId="16" borderId="113" xfId="8" applyNumberFormat="1" applyFont="1" applyFill="1" applyBorder="1" applyAlignment="1">
      <alignment horizontal="right" vertical="top"/>
    </xf>
    <xf numFmtId="166" fontId="10" fillId="16" borderId="114" xfId="8" applyNumberFormat="1" applyFont="1" applyFill="1" applyBorder="1" applyAlignment="1">
      <alignment horizontal="right" vertical="top"/>
    </xf>
    <xf numFmtId="166" fontId="10" fillId="16" borderId="115" xfId="8" applyNumberFormat="1" applyFont="1" applyFill="1" applyBorder="1" applyAlignment="1">
      <alignment horizontal="right" vertical="top"/>
    </xf>
    <xf numFmtId="10" fontId="2" fillId="5" borderId="112" xfId="8" applyNumberFormat="1" applyFont="1" applyFill="1" applyBorder="1" applyAlignment="1">
      <alignment horizontal="right" vertical="top"/>
    </xf>
    <xf numFmtId="10" fontId="10" fillId="16" borderId="113" xfId="8" applyNumberFormat="1" applyFont="1" applyFill="1" applyBorder="1" applyAlignment="1">
      <alignment horizontal="right" vertical="top"/>
    </xf>
    <xf numFmtId="10" fontId="10" fillId="16" borderId="114" xfId="8" applyNumberFormat="1" applyFont="1" applyFill="1" applyBorder="1" applyAlignment="1">
      <alignment horizontal="right" vertical="top"/>
    </xf>
    <xf numFmtId="10" fontId="10" fillId="16" borderId="115" xfId="8" applyNumberFormat="1" applyFont="1" applyFill="1" applyBorder="1" applyAlignment="1">
      <alignment horizontal="right" vertical="top"/>
    </xf>
    <xf numFmtId="0" fontId="30" fillId="3" borderId="0" xfId="0" applyFont="1" applyFill="1" applyAlignment="1">
      <alignment horizontal="left" vertical="top"/>
    </xf>
    <xf numFmtId="0" fontId="51" fillId="3" borderId="0" xfId="0" applyFont="1" applyFill="1" applyAlignment="1">
      <alignment horizontal="left" vertical="top"/>
    </xf>
    <xf numFmtId="0" fontId="15" fillId="12" borderId="9" xfId="0" applyFont="1" applyFill="1" applyBorder="1" applyAlignment="1">
      <alignment horizontal="left" vertical="top" wrapText="1"/>
    </xf>
    <xf numFmtId="0" fontId="15" fillId="12" borderId="24" xfId="0" applyFont="1" applyFill="1" applyBorder="1" applyAlignment="1">
      <alignment horizontal="left" vertical="top" wrapText="1"/>
    </xf>
    <xf numFmtId="0" fontId="65" fillId="3" borderId="3" xfId="2" applyFont="1" applyFill="1" applyBorder="1" applyAlignment="1" applyProtection="1">
      <alignment horizontal="left" vertical="top" wrapText="1"/>
      <protection hidden="1"/>
    </xf>
    <xf numFmtId="49" fontId="56" fillId="0" borderId="26" xfId="0" applyNumberFormat="1" applyFont="1" applyBorder="1" applyAlignment="1">
      <alignment horizontal="left" vertical="top"/>
    </xf>
    <xf numFmtId="49" fontId="56" fillId="0" borderId="94" xfId="0" applyNumberFormat="1" applyFont="1" applyBorder="1" applyAlignment="1">
      <alignment horizontal="left" vertical="top"/>
    </xf>
    <xf numFmtId="0" fontId="48" fillId="3" borderId="0" xfId="0" applyFont="1" applyFill="1" applyAlignment="1">
      <alignment horizontal="left" vertical="top"/>
    </xf>
    <xf numFmtId="0" fontId="66" fillId="3" borderId="3" xfId="2" applyFont="1" applyFill="1" applyBorder="1" applyAlignment="1" applyProtection="1">
      <alignment horizontal="left" vertical="top" wrapText="1"/>
      <protection hidden="1"/>
    </xf>
    <xf numFmtId="0" fontId="70" fillId="11" borderId="0" xfId="0" applyFont="1" applyFill="1" applyAlignment="1">
      <alignment horizontal="left" vertical="top" wrapText="1"/>
    </xf>
    <xf numFmtId="1" fontId="29" fillId="11" borderId="0" xfId="8" applyNumberFormat="1" applyFont="1" applyFill="1" applyBorder="1" applyAlignment="1">
      <alignment horizontal="left" vertical="top" wrapText="1"/>
    </xf>
    <xf numFmtId="0" fontId="65" fillId="3" borderId="119" xfId="2" applyFont="1" applyFill="1" applyBorder="1" applyAlignment="1" applyProtection="1">
      <alignment horizontal="left" vertical="top" wrapText="1"/>
      <protection hidden="1"/>
    </xf>
    <xf numFmtId="49" fontId="56" fillId="0" borderId="120" xfId="0" applyNumberFormat="1" applyFont="1" applyBorder="1" applyAlignment="1">
      <alignment horizontal="left" vertical="top"/>
    </xf>
    <xf numFmtId="1" fontId="4" fillId="7" borderId="80" xfId="10" applyNumberFormat="1" applyFont="1" applyFill="1" applyBorder="1" applyAlignment="1">
      <alignment horizontal="right" vertical="top" wrapText="1"/>
    </xf>
    <xf numFmtId="1" fontId="10" fillId="4" borderId="111" xfId="8" applyNumberFormat="1" applyFont="1" applyFill="1" applyBorder="1" applyAlignment="1">
      <alignment horizontal="right" vertical="top" wrapText="1"/>
    </xf>
    <xf numFmtId="10" fontId="10" fillId="4" borderId="123" xfId="8" applyNumberFormat="1" applyFont="1" applyFill="1" applyBorder="1" applyAlignment="1">
      <alignment horizontal="right" vertical="top" wrapText="1"/>
    </xf>
    <xf numFmtId="0" fontId="66" fillId="11" borderId="19" xfId="0" applyFont="1" applyFill="1" applyBorder="1" applyAlignment="1" applyProtection="1">
      <alignment horizontal="left" vertical="top" wrapText="1"/>
      <protection hidden="1"/>
    </xf>
    <xf numFmtId="49" fontId="56" fillId="0" borderId="26" xfId="8" applyNumberFormat="1" applyFont="1" applyBorder="1" applyAlignment="1">
      <alignment horizontal="left" vertical="top"/>
    </xf>
    <xf numFmtId="1" fontId="10" fillId="4" borderId="125" xfId="10" applyNumberFormat="1" applyFont="1" applyFill="1" applyBorder="1" applyAlignment="1">
      <alignment horizontal="right" vertical="top" wrapText="1"/>
    </xf>
    <xf numFmtId="0" fontId="65" fillId="3" borderId="5" xfId="2" applyFont="1" applyFill="1" applyBorder="1" applyAlignment="1" applyProtection="1">
      <alignment horizontal="left" vertical="top" wrapText="1"/>
      <protection hidden="1"/>
    </xf>
    <xf numFmtId="49" fontId="56" fillId="0" borderId="76" xfId="0" applyNumberFormat="1" applyFont="1" applyBorder="1" applyAlignment="1">
      <alignment horizontal="left" vertical="top"/>
    </xf>
    <xf numFmtId="1" fontId="10" fillId="4" borderId="74" xfId="10" applyNumberFormat="1" applyFont="1" applyFill="1" applyBorder="1" applyAlignment="1">
      <alignment horizontal="right" vertical="top" wrapText="1"/>
    </xf>
    <xf numFmtId="1" fontId="10" fillId="4" borderId="78" xfId="10" applyNumberFormat="1" applyFont="1" applyFill="1" applyBorder="1" applyAlignment="1">
      <alignment horizontal="right" vertical="top" wrapText="1"/>
    </xf>
    <xf numFmtId="1" fontId="10" fillId="4" borderId="79" xfId="10" applyNumberFormat="1" applyFont="1" applyFill="1" applyBorder="1" applyAlignment="1">
      <alignment horizontal="right" vertical="top" wrapText="1"/>
    </xf>
    <xf numFmtId="0" fontId="65" fillId="3" borderId="9" xfId="2" applyFont="1" applyFill="1" applyBorder="1" applyAlignment="1" applyProtection="1">
      <alignment horizontal="left" vertical="top" wrapText="1"/>
      <protection hidden="1"/>
    </xf>
    <xf numFmtId="0" fontId="66" fillId="3" borderId="3" xfId="2" applyFont="1" applyFill="1" applyBorder="1" applyAlignment="1" applyProtection="1">
      <alignment horizontal="left" vertical="top" wrapText="1" indent="1"/>
      <protection hidden="1"/>
    </xf>
    <xf numFmtId="49" fontId="56" fillId="0" borderId="51" xfId="0" applyNumberFormat="1" applyFont="1" applyBorder="1" applyAlignment="1">
      <alignment horizontal="left" vertical="top"/>
    </xf>
    <xf numFmtId="0" fontId="66" fillId="3" borderId="5" xfId="2" applyFont="1" applyFill="1" applyBorder="1" applyAlignment="1" applyProtection="1">
      <alignment horizontal="left" vertical="top" wrapText="1" indent="1"/>
      <protection hidden="1"/>
    </xf>
    <xf numFmtId="49" fontId="56" fillId="0" borderId="135" xfId="0" applyNumberFormat="1" applyFont="1" applyBorder="1" applyAlignment="1">
      <alignment horizontal="left" vertical="top"/>
    </xf>
    <xf numFmtId="9" fontId="10" fillId="16" borderId="27" xfId="8" applyFont="1" applyFill="1" applyBorder="1" applyAlignment="1">
      <alignment horizontal="right" vertical="top"/>
    </xf>
    <xf numFmtId="9" fontId="10" fillId="16" borderId="64" xfId="8" applyFont="1" applyFill="1" applyBorder="1" applyAlignment="1">
      <alignment horizontal="right" vertical="top"/>
    </xf>
    <xf numFmtId="9" fontId="10" fillId="16" borderId="132" xfId="8" applyFont="1" applyFill="1" applyBorder="1" applyAlignment="1">
      <alignment horizontal="right" vertical="top"/>
    </xf>
    <xf numFmtId="9" fontId="10" fillId="16" borderId="133" xfId="8" applyFont="1" applyFill="1" applyBorder="1" applyAlignment="1">
      <alignment horizontal="right" vertical="top"/>
    </xf>
    <xf numFmtId="1" fontId="10" fillId="4" borderId="28" xfId="10" applyNumberFormat="1" applyFont="1" applyFill="1" applyBorder="1" applyAlignment="1">
      <alignment horizontal="right" vertical="top" wrapText="1"/>
    </xf>
    <xf numFmtId="9" fontId="15" fillId="16" borderId="86" xfId="8" applyFont="1" applyFill="1" applyBorder="1" applyAlignment="1">
      <alignment horizontal="right" vertical="top"/>
    </xf>
    <xf numFmtId="9" fontId="15" fillId="16" borderId="134" xfId="8" applyFont="1" applyFill="1" applyBorder="1" applyAlignment="1">
      <alignment horizontal="right" vertical="top"/>
    </xf>
    <xf numFmtId="1" fontId="15" fillId="19" borderId="83" xfId="10" applyNumberFormat="1" applyFont="1" applyFill="1" applyBorder="1" applyAlignment="1">
      <alignment horizontal="right" vertical="top" wrapText="1"/>
    </xf>
    <xf numFmtId="1" fontId="3" fillId="3" borderId="80" xfId="10" applyNumberFormat="1" applyFont="1" applyFill="1" applyBorder="1" applyAlignment="1">
      <alignment horizontal="right" vertical="top" wrapText="1"/>
    </xf>
    <xf numFmtId="1" fontId="3" fillId="9" borderId="80" xfId="10" applyNumberFormat="1" applyFont="1" applyFill="1" applyBorder="1" applyAlignment="1">
      <alignment horizontal="right" vertical="top" wrapText="1"/>
    </xf>
    <xf numFmtId="1" fontId="3" fillId="9" borderId="91" xfId="10" applyNumberFormat="1" applyFont="1" applyFill="1" applyBorder="1" applyAlignment="1">
      <alignment horizontal="right" vertical="top" wrapText="1"/>
    </xf>
    <xf numFmtId="1" fontId="10" fillId="4" borderId="52" xfId="10" applyNumberFormat="1" applyFont="1" applyFill="1" applyBorder="1" applyAlignment="1">
      <alignment horizontal="right" vertical="top" wrapText="1"/>
    </xf>
    <xf numFmtId="1" fontId="10" fillId="4" borderId="72" xfId="10" applyNumberFormat="1" applyFont="1" applyFill="1" applyBorder="1" applyAlignment="1">
      <alignment horizontal="right" vertical="top" wrapText="1"/>
    </xf>
    <xf numFmtId="49" fontId="56" fillId="0" borderId="26" xfId="8" applyNumberFormat="1" applyFont="1" applyBorder="1" applyAlignment="1">
      <alignment horizontal="center" vertical="center"/>
    </xf>
    <xf numFmtId="1" fontId="10" fillId="4" borderId="27" xfId="8" applyNumberFormat="1" applyFont="1" applyFill="1" applyBorder="1" applyAlignment="1">
      <alignment horizontal="center" vertical="center" wrapText="1"/>
    </xf>
    <xf numFmtId="1" fontId="10" fillId="4" borderId="102" xfId="8" applyNumberFormat="1" applyFont="1" applyFill="1" applyBorder="1" applyAlignment="1">
      <alignment horizontal="center" vertical="center" wrapText="1"/>
    </xf>
    <xf numFmtId="9" fontId="56" fillId="3" borderId="26" xfId="8" applyFont="1" applyFill="1" applyBorder="1" applyAlignment="1">
      <alignment horizontal="center" vertical="center"/>
    </xf>
    <xf numFmtId="9" fontId="10" fillId="11" borderId="31" xfId="8" applyFont="1" applyFill="1" applyBorder="1" applyAlignment="1">
      <alignment horizontal="center" vertical="center" wrapText="1"/>
    </xf>
    <xf numFmtId="9" fontId="10" fillId="11" borderId="65" xfId="8" applyFont="1" applyFill="1" applyBorder="1" applyAlignment="1">
      <alignment horizontal="center" vertical="center" wrapText="1"/>
    </xf>
    <xf numFmtId="9" fontId="10" fillId="11" borderId="95" xfId="8" applyFont="1" applyFill="1" applyBorder="1" applyAlignment="1">
      <alignment horizontal="center" vertical="center" wrapText="1"/>
    </xf>
    <xf numFmtId="49" fontId="55" fillId="11" borderId="81" xfId="10" applyNumberFormat="1" applyFont="1" applyFill="1" applyBorder="1" applyAlignment="1">
      <alignment horizontal="center" vertical="center" wrapText="1"/>
    </xf>
    <xf numFmtId="49" fontId="55" fillId="11" borderId="82" xfId="10" applyNumberFormat="1" applyFont="1" applyFill="1" applyBorder="1" applyAlignment="1">
      <alignment horizontal="center" vertical="center" wrapText="1"/>
    </xf>
    <xf numFmtId="49" fontId="55" fillId="11" borderId="83" xfId="10" applyNumberFormat="1" applyFont="1" applyFill="1" applyBorder="1" applyAlignment="1">
      <alignment horizontal="center" vertical="center" wrapText="1"/>
    </xf>
    <xf numFmtId="49" fontId="55" fillId="11" borderId="52" xfId="10" applyNumberFormat="1" applyFont="1" applyFill="1" applyBorder="1" applyAlignment="1">
      <alignment horizontal="center" vertical="center" wrapText="1"/>
    </xf>
    <xf numFmtId="49" fontId="55" fillId="11" borderId="68" xfId="10" applyNumberFormat="1" applyFont="1" applyFill="1" applyBorder="1" applyAlignment="1">
      <alignment horizontal="center" vertical="center" wrapText="1"/>
    </xf>
    <xf numFmtId="49" fontId="55" fillId="11" borderId="72" xfId="10" applyNumberFormat="1" applyFont="1" applyFill="1" applyBorder="1" applyAlignment="1">
      <alignment horizontal="center" vertical="center" wrapText="1"/>
    </xf>
    <xf numFmtId="0" fontId="18" fillId="3" borderId="0" xfId="0" applyFont="1" applyFill="1" applyAlignment="1">
      <alignment horizontal="left" vertical="top" wrapText="1"/>
    </xf>
    <xf numFmtId="0" fontId="66" fillId="11" borderId="19" xfId="0" applyFont="1" applyFill="1" applyBorder="1" applyAlignment="1" applyProtection="1">
      <alignment horizontal="left" wrapText="1"/>
      <protection hidden="1"/>
    </xf>
    <xf numFmtId="49" fontId="66" fillId="11" borderId="19" xfId="0" applyNumberFormat="1" applyFont="1" applyFill="1" applyBorder="1" applyAlignment="1" applyProtection="1">
      <alignment horizontal="left" vertical="top" wrapText="1"/>
      <protection hidden="1"/>
    </xf>
    <xf numFmtId="0" fontId="10" fillId="11" borderId="0" xfId="0" applyFont="1" applyFill="1" applyAlignment="1">
      <alignment horizontal="left" vertical="top"/>
    </xf>
    <xf numFmtId="0" fontId="66" fillId="11" borderId="19" xfId="0" applyFont="1" applyFill="1" applyBorder="1" applyAlignment="1" applyProtection="1">
      <alignment horizontal="left" vertical="top" wrapText="1" indent="1"/>
      <protection hidden="1"/>
    </xf>
    <xf numFmtId="49" fontId="18" fillId="3" borderId="0" xfId="0" applyNumberFormat="1" applyFont="1" applyFill="1" applyAlignment="1">
      <alignment horizontal="left" vertical="top" wrapText="1"/>
    </xf>
    <xf numFmtId="9" fontId="2" fillId="7" borderId="33" xfId="10" applyNumberFormat="1" applyFont="1" applyFill="1" applyBorder="1" applyAlignment="1">
      <alignment vertical="center" wrapText="1"/>
    </xf>
    <xf numFmtId="0" fontId="0" fillId="3" borderId="0" xfId="0" applyFill="1" applyAlignment="1">
      <alignment horizontal="right"/>
    </xf>
    <xf numFmtId="0" fontId="75" fillId="3" borderId="0" xfId="11" applyFont="1" applyFill="1"/>
    <xf numFmtId="167" fontId="0" fillId="3" borderId="16" xfId="0" applyNumberFormat="1" applyFill="1" applyBorder="1" applyAlignment="1">
      <alignment horizontal="right"/>
    </xf>
    <xf numFmtId="0" fontId="8" fillId="0" borderId="0" xfId="9"/>
    <xf numFmtId="0" fontId="8" fillId="3" borderId="0" xfId="9" quotePrefix="1" applyFill="1" applyAlignment="1">
      <alignment horizontal="left"/>
    </xf>
    <xf numFmtId="0" fontId="76" fillId="3" borderId="0" xfId="0" applyFont="1" applyFill="1"/>
    <xf numFmtId="43" fontId="10" fillId="4" borderId="1" xfId="10" applyFont="1" applyFill="1" applyBorder="1" applyAlignment="1">
      <alignment horizontal="right" vertical="top" wrapText="1"/>
    </xf>
    <xf numFmtId="43" fontId="63" fillId="4" borderId="1" xfId="10" applyFont="1" applyFill="1" applyBorder="1" applyAlignment="1">
      <alignment horizontal="right" vertical="top" wrapText="1"/>
    </xf>
    <xf numFmtId="43" fontId="63" fillId="4" borderId="17" xfId="10" applyFont="1" applyFill="1" applyBorder="1" applyAlignment="1">
      <alignment horizontal="right" vertical="top" wrapText="1"/>
    </xf>
    <xf numFmtId="0" fontId="10" fillId="4" borderId="81" xfId="10" applyNumberFormat="1" applyFont="1" applyFill="1" applyBorder="1" applyAlignment="1">
      <alignment horizontal="center" vertical="center" wrapText="1"/>
    </xf>
    <xf numFmtId="0" fontId="10" fillId="4" borderId="82" xfId="10" applyNumberFormat="1" applyFont="1" applyFill="1" applyBorder="1" applyAlignment="1">
      <alignment horizontal="center" vertical="center" wrapText="1"/>
    </xf>
    <xf numFmtId="0" fontId="10" fillId="4" borderId="83" xfId="10" applyNumberFormat="1" applyFont="1" applyFill="1" applyBorder="1" applyAlignment="1">
      <alignment horizontal="center" vertical="center" wrapText="1"/>
    </xf>
    <xf numFmtId="9" fontId="2" fillId="7" borderId="92" xfId="8" applyFont="1" applyFill="1" applyBorder="1" applyAlignment="1">
      <alignment vertical="center" wrapText="1"/>
    </xf>
    <xf numFmtId="9" fontId="2" fillId="7" borderId="0" xfId="10" applyNumberFormat="1" applyFont="1" applyFill="1" applyBorder="1" applyAlignment="1">
      <alignment vertical="center" wrapText="1"/>
    </xf>
    <xf numFmtId="167" fontId="63" fillId="4" borderId="70" xfId="10" applyNumberFormat="1" applyFont="1" applyFill="1" applyBorder="1" applyAlignment="1">
      <alignment horizontal="right" vertical="top" wrapText="1"/>
    </xf>
    <xf numFmtId="0" fontId="36" fillId="3" borderId="0" xfId="0" applyFont="1" applyFill="1" applyAlignment="1">
      <alignment horizontal="left" vertical="center"/>
    </xf>
    <xf numFmtId="0" fontId="58" fillId="11" borderId="0" xfId="0" applyFont="1" applyFill="1" applyAlignment="1">
      <alignment vertical="center" wrapText="1"/>
    </xf>
    <xf numFmtId="0" fontId="21" fillId="11" borderId="0" xfId="0" applyFont="1" applyFill="1" applyAlignment="1">
      <alignment vertical="center" wrapText="1"/>
    </xf>
    <xf numFmtId="0" fontId="5" fillId="11" borderId="0" xfId="0" applyFont="1" applyFill="1" applyAlignment="1">
      <alignment horizontal="left" vertical="center" wrapText="1"/>
    </xf>
    <xf numFmtId="6" fontId="64" fillId="11" borderId="0" xfId="0" applyNumberFormat="1" applyFont="1" applyFill="1" applyAlignment="1">
      <alignment horizontal="left" vertical="center" wrapText="1"/>
    </xf>
    <xf numFmtId="0" fontId="19" fillId="3" borderId="0" xfId="0" applyFont="1" applyFill="1"/>
    <xf numFmtId="0" fontId="6" fillId="3" borderId="5" xfId="2" applyFont="1" applyFill="1" applyBorder="1" applyAlignment="1">
      <alignment vertical="top" wrapText="1"/>
    </xf>
    <xf numFmtId="0" fontId="83" fillId="3" borderId="8" xfId="2" applyFont="1" applyFill="1" applyBorder="1" applyAlignment="1" applyProtection="1">
      <alignment horizontal="left" vertical="top"/>
      <protection hidden="1"/>
    </xf>
    <xf numFmtId="0" fontId="84" fillId="3" borderId="8" xfId="0" applyFont="1" applyFill="1" applyBorder="1" applyAlignment="1">
      <alignment horizontal="center" vertical="center"/>
    </xf>
    <xf numFmtId="0" fontId="0" fillId="3" borderId="8" xfId="0" applyFill="1" applyBorder="1" applyAlignment="1" applyProtection="1">
      <alignment horizontal="left" wrapText="1"/>
      <protection hidden="1"/>
    </xf>
    <xf numFmtId="0" fontId="14" fillId="3" borderId="8" xfId="2" applyFont="1" applyFill="1" applyBorder="1" applyAlignment="1" applyProtection="1">
      <alignment horizontal="left" wrapText="1"/>
      <protection hidden="1"/>
    </xf>
    <xf numFmtId="0" fontId="0" fillId="3" borderId="8" xfId="0" applyFill="1" applyBorder="1" applyAlignment="1">
      <alignment horizontal="left"/>
    </xf>
    <xf numFmtId="0" fontId="0" fillId="0" borderId="3" xfId="0" applyBorder="1" applyProtection="1">
      <protection hidden="1"/>
    </xf>
    <xf numFmtId="1" fontId="10" fillId="4" borderId="82" xfId="8" applyNumberFormat="1" applyFont="1" applyFill="1" applyBorder="1" applyAlignment="1">
      <alignment horizontal="right" vertical="top" wrapText="1"/>
    </xf>
    <xf numFmtId="1" fontId="10" fillId="4" borderId="109" xfId="8" applyNumberFormat="1" applyFont="1" applyFill="1" applyBorder="1" applyAlignment="1">
      <alignment horizontal="right" vertical="top" wrapText="1"/>
    </xf>
    <xf numFmtId="9" fontId="10" fillId="4" borderId="108" xfId="8" applyFont="1" applyFill="1" applyBorder="1" applyAlignment="1">
      <alignment horizontal="right" vertical="top" wrapText="1"/>
    </xf>
    <xf numFmtId="9" fontId="10" fillId="4" borderId="109" xfId="8" applyFont="1" applyFill="1" applyBorder="1" applyAlignment="1">
      <alignment horizontal="right" vertical="top" wrapText="1"/>
    </xf>
    <xf numFmtId="0" fontId="85" fillId="12" borderId="139" xfId="0" applyFont="1" applyFill="1" applyBorder="1" applyAlignment="1">
      <alignment horizontal="left" vertical="top" wrapText="1"/>
    </xf>
    <xf numFmtId="49" fontId="56" fillId="3" borderId="141" xfId="0" applyNumberFormat="1" applyFont="1" applyFill="1" applyBorder="1" applyAlignment="1">
      <alignment horizontal="left" vertical="center" wrapText="1"/>
    </xf>
    <xf numFmtId="49" fontId="56" fillId="3" borderId="142" xfId="0" applyNumberFormat="1" applyFont="1" applyFill="1" applyBorder="1" applyAlignment="1">
      <alignment horizontal="left" vertical="center" wrapText="1"/>
    </xf>
    <xf numFmtId="165" fontId="6" fillId="2" borderId="0" xfId="2" applyNumberFormat="1" applyFont="1" applyFill="1" applyAlignment="1">
      <alignment vertical="center" wrapText="1"/>
    </xf>
    <xf numFmtId="0" fontId="3" fillId="3" borderId="143" xfId="2" applyFont="1" applyFill="1" applyBorder="1" applyAlignment="1">
      <alignment horizontal="right" vertical="center" wrapText="1"/>
    </xf>
    <xf numFmtId="0" fontId="3" fillId="3" borderId="35" xfId="2" applyFont="1" applyFill="1" applyBorder="1" applyAlignment="1">
      <alignment horizontal="right" vertical="center" wrapText="1"/>
    </xf>
    <xf numFmtId="0" fontId="81" fillId="3" borderId="147" xfId="2" applyFont="1" applyFill="1" applyBorder="1" applyAlignment="1">
      <alignment horizontal="right" vertical="center" wrapText="1"/>
    </xf>
    <xf numFmtId="0" fontId="2" fillId="3" borderId="35" xfId="2" applyFont="1" applyFill="1" applyBorder="1" applyAlignment="1">
      <alignment vertical="center" wrapText="1"/>
    </xf>
    <xf numFmtId="0" fontId="81" fillId="3" borderId="62" xfId="2" applyFont="1" applyFill="1" applyBorder="1" applyAlignment="1">
      <alignment horizontal="right" vertical="center" wrapText="1"/>
    </xf>
    <xf numFmtId="0" fontId="81" fillId="3" borderId="0" xfId="2" applyFont="1" applyFill="1" applyAlignment="1">
      <alignment horizontal="right" vertical="center" wrapText="1"/>
    </xf>
    <xf numFmtId="1" fontId="3" fillId="3" borderId="35" xfId="8" applyNumberFormat="1" applyFont="1" applyFill="1" applyBorder="1" applyAlignment="1">
      <alignment vertical="center" wrapText="1"/>
    </xf>
    <xf numFmtId="167" fontId="2" fillId="3" borderId="35" xfId="10" applyNumberFormat="1" applyFont="1" applyFill="1" applyBorder="1" applyAlignment="1">
      <alignment vertical="center" wrapText="1"/>
    </xf>
    <xf numFmtId="167" fontId="3" fillId="3" borderId="35" xfId="10" applyNumberFormat="1" applyFont="1" applyFill="1" applyBorder="1" applyAlignment="1">
      <alignment vertical="center" wrapText="1"/>
    </xf>
    <xf numFmtId="9" fontId="3" fillId="3" borderId="35" xfId="8" applyFont="1" applyFill="1" applyBorder="1" applyAlignment="1">
      <alignment vertical="center" wrapText="1"/>
    </xf>
    <xf numFmtId="9" fontId="3" fillId="3" borderId="0" xfId="8" applyFont="1" applyFill="1" applyAlignment="1">
      <alignment vertical="center" wrapText="1"/>
    </xf>
    <xf numFmtId="0" fontId="3" fillId="3" borderId="32" xfId="2" applyFont="1" applyFill="1" applyBorder="1" applyAlignment="1">
      <alignment horizontal="right" vertical="center" wrapText="1"/>
    </xf>
    <xf numFmtId="0" fontId="3" fillId="3" borderId="144" xfId="2" applyFont="1" applyFill="1" applyBorder="1" applyAlignment="1">
      <alignment horizontal="right" vertical="center" wrapText="1"/>
    </xf>
    <xf numFmtId="0" fontId="3" fillId="3" borderId="145" xfId="2" applyFont="1" applyFill="1" applyBorder="1" applyAlignment="1">
      <alignment horizontal="right" vertical="center" wrapText="1"/>
    </xf>
    <xf numFmtId="167" fontId="25" fillId="3" borderId="36" xfId="10" applyNumberFormat="1" applyFont="1" applyFill="1" applyBorder="1" applyAlignment="1">
      <alignment horizontal="right" vertical="center" wrapText="1"/>
    </xf>
    <xf numFmtId="0" fontId="25" fillId="3" borderId="138" xfId="0" applyFont="1" applyFill="1" applyBorder="1" applyAlignment="1">
      <alignment horizontal="right"/>
    </xf>
    <xf numFmtId="0" fontId="3" fillId="3" borderId="146" xfId="2" applyFont="1" applyFill="1" applyBorder="1" applyAlignment="1">
      <alignment horizontal="right" vertical="center" wrapText="1"/>
    </xf>
    <xf numFmtId="1" fontId="2" fillId="3" borderId="32" xfId="8" applyNumberFormat="1" applyFont="1" applyFill="1" applyBorder="1" applyAlignment="1">
      <alignment vertical="center" wrapText="1"/>
    </xf>
    <xf numFmtId="0" fontId="81" fillId="3" borderId="36" xfId="2" applyFont="1" applyFill="1" applyBorder="1" applyAlignment="1">
      <alignment horizontal="right" vertical="center" wrapText="1"/>
    </xf>
    <xf numFmtId="167" fontId="2" fillId="3" borderId="32" xfId="10" applyNumberFormat="1" applyFont="1" applyFill="1" applyBorder="1" applyAlignment="1">
      <alignment vertical="center" wrapText="1"/>
    </xf>
    <xf numFmtId="167" fontId="2" fillId="3" borderId="5" xfId="10" applyNumberFormat="1" applyFont="1" applyFill="1" applyBorder="1" applyAlignment="1">
      <alignment vertical="center" wrapText="1"/>
    </xf>
    <xf numFmtId="9" fontId="2" fillId="3" borderId="35" xfId="8" applyFont="1" applyFill="1" applyBorder="1" applyAlignment="1">
      <alignment vertical="center" wrapText="1"/>
    </xf>
    <xf numFmtId="9" fontId="2" fillId="3" borderId="35" xfId="8" applyFont="1" applyFill="1" applyBorder="1" applyAlignment="1">
      <alignment horizontal="right" vertical="center" wrapText="1"/>
    </xf>
    <xf numFmtId="9" fontId="2" fillId="3" borderId="148" xfId="8" applyFont="1" applyFill="1" applyBorder="1" applyAlignment="1">
      <alignment horizontal="right" vertical="center" wrapText="1"/>
    </xf>
    <xf numFmtId="9" fontId="2" fillId="3" borderId="62" xfId="8" applyFont="1" applyFill="1" applyBorder="1" applyAlignment="1">
      <alignment horizontal="right" vertical="center" wrapText="1"/>
    </xf>
    <xf numFmtId="167" fontId="64" fillId="3" borderId="147" xfId="10" applyNumberFormat="1" applyFont="1" applyFill="1" applyBorder="1" applyAlignment="1">
      <alignment horizontal="right" vertical="center" wrapText="1"/>
    </xf>
    <xf numFmtId="9" fontId="3" fillId="3" borderId="50" xfId="8" applyFont="1" applyFill="1" applyBorder="1" applyAlignment="1">
      <alignment vertical="center" wrapText="1"/>
    </xf>
    <xf numFmtId="0" fontId="81" fillId="3" borderId="35" xfId="2" applyFont="1" applyFill="1" applyBorder="1" applyAlignment="1">
      <alignment horizontal="right" vertical="center" wrapText="1"/>
    </xf>
    <xf numFmtId="3" fontId="2" fillId="3" borderId="32" xfId="2" applyNumberFormat="1" applyFont="1" applyFill="1" applyBorder="1" applyAlignment="1">
      <alignment horizontal="right" vertical="center" wrapText="1"/>
    </xf>
    <xf numFmtId="0" fontId="2" fillId="3" borderId="32" xfId="2" applyFont="1" applyFill="1" applyBorder="1" applyAlignment="1">
      <alignment horizontal="right" vertical="center" wrapText="1"/>
    </xf>
    <xf numFmtId="3" fontId="2" fillId="3" borderId="35" xfId="2" applyNumberFormat="1" applyFont="1" applyFill="1" applyBorder="1" applyAlignment="1">
      <alignment horizontal="right" vertical="center" wrapText="1"/>
    </xf>
    <xf numFmtId="0" fontId="2" fillId="3" borderId="35" xfId="2" applyFont="1" applyFill="1" applyBorder="1" applyAlignment="1">
      <alignment horizontal="right" vertical="center" wrapText="1"/>
    </xf>
    <xf numFmtId="0" fontId="2" fillId="2" borderId="62" xfId="2" applyFont="1" applyFill="1" applyBorder="1" applyAlignment="1">
      <alignment horizontal="right" vertical="center" wrapText="1"/>
    </xf>
    <xf numFmtId="167" fontId="3" fillId="3" borderId="62" xfId="10" applyNumberFormat="1" applyFont="1" applyFill="1" applyBorder="1" applyAlignment="1">
      <alignment vertical="center" wrapText="1"/>
    </xf>
    <xf numFmtId="167" fontId="3" fillId="3" borderId="50" xfId="10" applyNumberFormat="1" applyFont="1" applyFill="1" applyBorder="1" applyAlignment="1">
      <alignment vertical="center" wrapText="1"/>
    </xf>
    <xf numFmtId="1" fontId="78" fillId="3" borderId="124" xfId="10" applyNumberFormat="1" applyFont="1" applyFill="1" applyBorder="1" applyAlignment="1">
      <alignment horizontal="right" vertical="top" wrapText="1"/>
    </xf>
    <xf numFmtId="167" fontId="49" fillId="3" borderId="124" xfId="10" applyNumberFormat="1" applyFont="1" applyFill="1" applyBorder="1" applyAlignment="1">
      <alignment horizontal="right" vertical="top" wrapText="1"/>
    </xf>
    <xf numFmtId="9" fontId="49" fillId="3" borderId="124" xfId="8" applyFont="1" applyFill="1" applyBorder="1" applyAlignment="1">
      <alignment horizontal="right" vertical="top" wrapText="1"/>
    </xf>
    <xf numFmtId="0" fontId="10" fillId="0" borderId="0" xfId="0" applyFont="1"/>
    <xf numFmtId="0" fontId="89" fillId="0" borderId="6" xfId="0" applyFont="1" applyBorder="1" applyAlignment="1">
      <alignment horizontal="left" vertical="top" wrapText="1"/>
    </xf>
    <xf numFmtId="0" fontId="89" fillId="22" borderId="7" xfId="0" applyFont="1" applyFill="1" applyBorder="1" applyAlignment="1">
      <alignment horizontal="center" vertical="center" wrapText="1"/>
    </xf>
    <xf numFmtId="2" fontId="9" fillId="0" borderId="0" xfId="0" applyNumberFormat="1" applyFont="1"/>
    <xf numFmtId="43" fontId="2" fillId="3" borderId="35" xfId="10" applyFont="1" applyFill="1" applyBorder="1" applyAlignment="1">
      <alignment vertical="center" wrapText="1"/>
    </xf>
    <xf numFmtId="43" fontId="2" fillId="3" borderId="36" xfId="10" applyFont="1" applyFill="1" applyBorder="1" applyAlignment="1">
      <alignment vertical="center" wrapText="1"/>
    </xf>
    <xf numFmtId="1" fontId="2" fillId="3" borderId="35" xfId="10" applyNumberFormat="1" applyFont="1" applyFill="1" applyBorder="1" applyAlignment="1">
      <alignment vertical="center" wrapText="1"/>
    </xf>
    <xf numFmtId="49" fontId="81" fillId="3" borderId="147" xfId="2" applyNumberFormat="1" applyFont="1" applyFill="1" applyBorder="1" applyAlignment="1">
      <alignment horizontal="right" vertical="center" wrapText="1"/>
    </xf>
    <xf numFmtId="49" fontId="81" fillId="3" borderId="36" xfId="2" applyNumberFormat="1" applyFont="1" applyFill="1" applyBorder="1" applyAlignment="1">
      <alignment horizontal="right" vertical="center" wrapText="1"/>
    </xf>
    <xf numFmtId="2" fontId="10" fillId="11" borderId="81" xfId="10" applyNumberFormat="1" applyFont="1" applyFill="1" applyBorder="1" applyAlignment="1">
      <alignment horizontal="left" vertical="top" wrapText="1"/>
    </xf>
    <xf numFmtId="166" fontId="10" fillId="11" borderId="28" xfId="8" applyNumberFormat="1" applyFont="1" applyFill="1" applyBorder="1" applyAlignment="1">
      <alignment horizontal="left" vertical="top" wrapText="1"/>
    </xf>
    <xf numFmtId="9" fontId="10" fillId="11" borderId="81" xfId="8" applyFont="1" applyFill="1" applyBorder="1" applyAlignment="1">
      <alignment horizontal="left" vertical="top" wrapText="1"/>
    </xf>
    <xf numFmtId="0" fontId="66" fillId="21" borderId="19" xfId="0" applyFont="1" applyFill="1" applyBorder="1" applyAlignment="1" applyProtection="1">
      <alignment horizontal="left" vertical="top" wrapText="1" indent="1"/>
      <protection hidden="1"/>
    </xf>
    <xf numFmtId="167" fontId="2" fillId="3" borderId="62" xfId="10" applyNumberFormat="1" applyFont="1" applyFill="1" applyBorder="1" applyAlignment="1">
      <alignment vertical="center" wrapText="1"/>
    </xf>
    <xf numFmtId="167" fontId="2" fillId="3" borderId="50" xfId="10" applyNumberFormat="1" applyFont="1" applyFill="1" applyBorder="1" applyAlignment="1">
      <alignment vertical="center" wrapText="1"/>
    </xf>
    <xf numFmtId="0" fontId="24" fillId="3" borderId="0" xfId="0" applyFont="1" applyFill="1" applyAlignment="1">
      <alignment horizontal="left" vertical="top"/>
    </xf>
    <xf numFmtId="0" fontId="36" fillId="2" borderId="0" xfId="2" applyFont="1" applyFill="1" applyAlignment="1">
      <alignment vertical="top" wrapText="1"/>
    </xf>
    <xf numFmtId="167" fontId="36" fillId="3" borderId="35" xfId="10" applyNumberFormat="1" applyFont="1" applyFill="1" applyBorder="1" applyAlignment="1">
      <alignment vertical="center" wrapText="1"/>
    </xf>
    <xf numFmtId="0" fontId="64" fillId="3" borderId="35" xfId="2" applyFont="1" applyFill="1" applyBorder="1" applyAlignment="1">
      <alignment horizontal="right" vertical="center" wrapText="1"/>
    </xf>
    <xf numFmtId="167" fontId="64" fillId="3" borderId="35" xfId="10" applyNumberFormat="1" applyFont="1" applyFill="1" applyBorder="1" applyAlignment="1">
      <alignment vertical="center" wrapText="1"/>
    </xf>
    <xf numFmtId="0" fontId="36" fillId="3" borderId="35" xfId="2" applyFont="1" applyFill="1" applyBorder="1" applyAlignment="1">
      <alignment horizontal="right" vertical="center" wrapText="1"/>
    </xf>
    <xf numFmtId="9" fontId="5" fillId="2" borderId="35" xfId="8" applyFont="1" applyFill="1" applyBorder="1" applyAlignment="1">
      <alignment vertical="center" wrapText="1"/>
    </xf>
    <xf numFmtId="167" fontId="36" fillId="3" borderId="62" xfId="10" applyNumberFormat="1" applyFont="1" applyFill="1" applyBorder="1" applyAlignment="1">
      <alignment vertical="center" wrapText="1"/>
    </xf>
    <xf numFmtId="0" fontId="36" fillId="3" borderId="62" xfId="2" applyFont="1" applyFill="1" applyBorder="1" applyAlignment="1">
      <alignment horizontal="right" vertical="center" wrapText="1"/>
    </xf>
    <xf numFmtId="167" fontId="36" fillId="3" borderId="32" xfId="10" applyNumberFormat="1" applyFont="1" applyFill="1" applyBorder="1" applyAlignment="1">
      <alignment vertical="center" wrapText="1"/>
    </xf>
    <xf numFmtId="1" fontId="2" fillId="3" borderId="33" xfId="10" applyNumberFormat="1" applyFont="1" applyFill="1" applyBorder="1" applyAlignment="1">
      <alignment horizontal="right"/>
    </xf>
    <xf numFmtId="0" fontId="3" fillId="3" borderId="148" xfId="2" applyFont="1" applyFill="1" applyBorder="1" applyAlignment="1">
      <alignment horizontal="right" vertical="center" wrapText="1"/>
    </xf>
    <xf numFmtId="0" fontId="2" fillId="3" borderId="104" xfId="2" applyFont="1" applyFill="1" applyBorder="1" applyAlignment="1">
      <alignment horizontal="right" vertical="center" wrapText="1"/>
    </xf>
    <xf numFmtId="0" fontId="2" fillId="3" borderId="148" xfId="2" applyFont="1" applyFill="1" applyBorder="1" applyAlignment="1">
      <alignment horizontal="right" vertical="center" wrapText="1"/>
    </xf>
    <xf numFmtId="2" fontId="2" fillId="3" borderId="148" xfId="2" applyNumberFormat="1" applyFont="1" applyFill="1" applyBorder="1" applyAlignment="1">
      <alignment horizontal="right" vertical="center" wrapText="1"/>
    </xf>
    <xf numFmtId="0" fontId="3" fillId="2" borderId="35" xfId="2" applyFont="1" applyFill="1" applyBorder="1" applyAlignment="1">
      <alignment horizontal="right" vertical="center" wrapText="1"/>
    </xf>
    <xf numFmtId="3" fontId="3" fillId="2" borderId="35" xfId="2" applyNumberFormat="1" applyFont="1" applyFill="1" applyBorder="1" applyAlignment="1">
      <alignment horizontal="right" vertical="center" wrapText="1"/>
    </xf>
    <xf numFmtId="167" fontId="36" fillId="3" borderId="35" xfId="10" applyNumberFormat="1" applyFont="1" applyFill="1" applyBorder="1" applyAlignment="1">
      <alignment horizontal="right" vertical="center" wrapText="1"/>
    </xf>
    <xf numFmtId="165" fontId="5" fillId="2" borderId="35" xfId="2" applyNumberFormat="1" applyFont="1" applyFill="1" applyBorder="1" applyAlignment="1">
      <alignment vertical="center" wrapText="1"/>
    </xf>
    <xf numFmtId="165" fontId="5" fillId="2" borderId="36" xfId="2" applyNumberFormat="1" applyFont="1" applyFill="1" applyBorder="1" applyAlignment="1">
      <alignment vertical="center" wrapText="1"/>
    </xf>
    <xf numFmtId="165" fontId="5" fillId="3" borderId="35" xfId="2" applyNumberFormat="1" applyFont="1" applyFill="1" applyBorder="1" applyAlignment="1">
      <alignment vertical="center" wrapText="1"/>
    </xf>
    <xf numFmtId="167" fontId="64" fillId="3" borderId="149" xfId="10" applyNumberFormat="1" applyFont="1" applyFill="1" applyBorder="1" applyAlignment="1">
      <alignment vertical="center" wrapText="1"/>
    </xf>
    <xf numFmtId="167" fontId="64" fillId="3" borderId="150" xfId="10" applyNumberFormat="1" applyFont="1" applyFill="1" applyBorder="1" applyAlignment="1">
      <alignment vertical="center" wrapText="1"/>
    </xf>
    <xf numFmtId="165" fontId="6" fillId="3" borderId="149" xfId="2" applyNumberFormat="1" applyFont="1" applyFill="1" applyBorder="1" applyAlignment="1">
      <alignment vertical="center" wrapText="1"/>
    </xf>
    <xf numFmtId="167" fontId="2" fillId="3" borderId="149" xfId="10" applyNumberFormat="1" applyFont="1" applyFill="1" applyBorder="1" applyAlignment="1">
      <alignment vertical="center" wrapText="1"/>
    </xf>
    <xf numFmtId="0" fontId="81" fillId="2" borderId="152" xfId="2" applyFont="1" applyFill="1" applyBorder="1" applyAlignment="1">
      <alignment horizontal="right" vertical="center" wrapText="1"/>
    </xf>
    <xf numFmtId="0" fontId="81" fillId="2" borderId="35" xfId="2" applyFont="1" applyFill="1" applyBorder="1" applyAlignment="1">
      <alignment horizontal="right" vertical="center" wrapText="1"/>
    </xf>
    <xf numFmtId="3" fontId="3" fillId="2" borderId="152" xfId="2" applyNumberFormat="1" applyFont="1" applyFill="1" applyBorder="1" applyAlignment="1">
      <alignment horizontal="right" vertical="center" wrapText="1"/>
    </xf>
    <xf numFmtId="0" fontId="25" fillId="2" borderId="35" xfId="2" applyFont="1" applyFill="1" applyBorder="1" applyAlignment="1">
      <alignment horizontal="right" vertical="center" wrapText="1"/>
    </xf>
    <xf numFmtId="3" fontId="2" fillId="2" borderId="151" xfId="2" applyNumberFormat="1" applyFont="1" applyFill="1" applyBorder="1" applyAlignment="1">
      <alignment horizontal="right" vertical="center" wrapText="1"/>
    </xf>
    <xf numFmtId="3" fontId="2" fillId="2" borderId="32" xfId="2" applyNumberFormat="1" applyFont="1" applyFill="1" applyBorder="1" applyAlignment="1">
      <alignment horizontal="right" vertical="center" wrapText="1"/>
    </xf>
    <xf numFmtId="3" fontId="2" fillId="2" borderId="152" xfId="2" applyNumberFormat="1" applyFont="1" applyFill="1" applyBorder="1" applyAlignment="1">
      <alignment horizontal="right" vertical="center" wrapText="1"/>
    </xf>
    <xf numFmtId="3" fontId="2" fillId="2" borderId="35" xfId="2" applyNumberFormat="1" applyFont="1" applyFill="1" applyBorder="1" applyAlignment="1">
      <alignment horizontal="right" vertical="center" wrapText="1"/>
    </xf>
    <xf numFmtId="165" fontId="6" fillId="2" borderId="152" xfId="2" applyNumberFormat="1" applyFont="1" applyFill="1" applyBorder="1" applyAlignment="1">
      <alignment vertical="center" wrapText="1"/>
    </xf>
    <xf numFmtId="165" fontId="6" fillId="2" borderId="35" xfId="2" applyNumberFormat="1" applyFont="1" applyFill="1" applyBorder="1" applyAlignment="1">
      <alignment vertical="center" wrapText="1"/>
    </xf>
    <xf numFmtId="165" fontId="5" fillId="2" borderId="152" xfId="2" applyNumberFormat="1" applyFont="1" applyFill="1" applyBorder="1" applyAlignment="1">
      <alignment vertical="center" wrapText="1"/>
    </xf>
    <xf numFmtId="165" fontId="5" fillId="2" borderId="153" xfId="2" applyNumberFormat="1" applyFont="1" applyFill="1" applyBorder="1" applyAlignment="1">
      <alignment vertical="center" wrapText="1"/>
    </xf>
    <xf numFmtId="165" fontId="21" fillId="2" borderId="36" xfId="2" applyNumberFormat="1" applyFont="1" applyFill="1" applyBorder="1" applyAlignment="1">
      <alignment horizontal="right" vertical="center" wrapText="1"/>
    </xf>
    <xf numFmtId="165" fontId="6" fillId="2" borderId="151" xfId="2" applyNumberFormat="1" applyFont="1" applyFill="1" applyBorder="1" applyAlignment="1">
      <alignment vertical="center" wrapText="1"/>
    </xf>
    <xf numFmtId="165" fontId="6" fillId="2" borderId="32" xfId="2" applyNumberFormat="1" applyFont="1" applyFill="1" applyBorder="1" applyAlignment="1">
      <alignment vertical="center" wrapText="1"/>
    </xf>
    <xf numFmtId="171" fontId="6" fillId="2" borderId="151" xfId="2" applyNumberFormat="1" applyFont="1" applyFill="1" applyBorder="1" applyAlignment="1">
      <alignment vertical="center" wrapText="1"/>
    </xf>
    <xf numFmtId="171" fontId="6" fillId="2" borderId="32" xfId="2" applyNumberFormat="1" applyFont="1" applyFill="1" applyBorder="1" applyAlignment="1">
      <alignment vertical="center" wrapText="1"/>
    </xf>
    <xf numFmtId="165" fontId="6" fillId="2" borderId="153" xfId="2" applyNumberFormat="1" applyFont="1" applyFill="1" applyBorder="1" applyAlignment="1">
      <alignment vertical="center" wrapText="1"/>
    </xf>
    <xf numFmtId="165" fontId="6" fillId="2" borderId="36" xfId="2" applyNumberFormat="1" applyFont="1" applyFill="1" applyBorder="1" applyAlignment="1">
      <alignment vertical="center" wrapText="1"/>
    </xf>
    <xf numFmtId="165" fontId="6" fillId="3" borderId="32" xfId="2" applyNumberFormat="1" applyFont="1" applyFill="1" applyBorder="1" applyAlignment="1">
      <alignment vertical="center" wrapText="1"/>
    </xf>
    <xf numFmtId="165" fontId="5" fillId="3" borderId="155" xfId="2" applyNumberFormat="1" applyFont="1" applyFill="1" applyBorder="1" applyAlignment="1">
      <alignment vertical="center" wrapText="1"/>
    </xf>
    <xf numFmtId="165" fontId="5" fillId="3" borderId="156" xfId="2" applyNumberFormat="1" applyFont="1" applyFill="1" applyBorder="1" applyAlignment="1">
      <alignment vertical="center" wrapText="1"/>
    </xf>
    <xf numFmtId="165" fontId="6" fillId="3" borderId="154" xfId="2" applyNumberFormat="1" applyFont="1" applyFill="1" applyBorder="1" applyAlignment="1">
      <alignment vertical="center" wrapText="1"/>
    </xf>
    <xf numFmtId="165" fontId="6" fillId="3" borderId="155" xfId="2" applyNumberFormat="1" applyFont="1" applyFill="1" applyBorder="1" applyAlignment="1">
      <alignment vertical="center" wrapText="1"/>
    </xf>
    <xf numFmtId="164" fontId="6" fillId="3" borderId="155" xfId="2" applyNumberFormat="1" applyFont="1" applyFill="1" applyBorder="1" applyAlignment="1">
      <alignment vertical="center" wrapText="1"/>
    </xf>
    <xf numFmtId="164" fontId="6" fillId="2" borderId="35" xfId="2" applyNumberFormat="1" applyFont="1" applyFill="1" applyBorder="1" applyAlignment="1">
      <alignment vertical="center" wrapText="1"/>
    </xf>
    <xf numFmtId="0" fontId="3" fillId="2" borderId="50" xfId="2" applyFont="1" applyFill="1" applyBorder="1" applyAlignment="1">
      <alignment horizontal="right" vertical="center" wrapText="1"/>
    </xf>
    <xf numFmtId="171" fontId="6" fillId="2" borderId="152" xfId="2" applyNumberFormat="1" applyFont="1" applyFill="1" applyBorder="1" applyAlignment="1">
      <alignment vertical="center" wrapText="1"/>
    </xf>
    <xf numFmtId="171" fontId="6" fillId="2" borderId="35" xfId="2" applyNumberFormat="1" applyFont="1" applyFill="1" applyBorder="1" applyAlignment="1">
      <alignment vertical="center" wrapText="1"/>
    </xf>
    <xf numFmtId="165" fontId="6" fillId="2" borderId="50" xfId="2" applyNumberFormat="1" applyFont="1" applyFill="1" applyBorder="1" applyAlignment="1">
      <alignment vertical="center" wrapText="1"/>
    </xf>
    <xf numFmtId="9" fontId="6" fillId="2" borderId="35" xfId="8" applyFont="1" applyFill="1" applyBorder="1" applyAlignment="1">
      <alignment vertical="center" wrapText="1"/>
    </xf>
    <xf numFmtId="170" fontId="6" fillId="2" borderId="36" xfId="2" applyNumberFormat="1" applyFont="1" applyFill="1" applyBorder="1" applyAlignment="1">
      <alignment vertical="center" wrapText="1"/>
    </xf>
    <xf numFmtId="0" fontId="0" fillId="0" borderId="5" xfId="0" applyBorder="1"/>
    <xf numFmtId="0" fontId="45" fillId="3" borderId="14" xfId="0" applyFont="1" applyFill="1" applyBorder="1" applyAlignment="1">
      <alignment horizontal="left" vertical="center" wrapText="1"/>
    </xf>
    <xf numFmtId="0" fontId="92" fillId="2" borderId="5" xfId="2" applyFont="1" applyFill="1" applyBorder="1" applyAlignment="1">
      <alignment vertical="top" wrapText="1"/>
    </xf>
    <xf numFmtId="1" fontId="3" fillId="3" borderId="62" xfId="8" applyNumberFormat="1" applyFont="1" applyFill="1" applyBorder="1" applyAlignment="1">
      <alignment vertical="center" wrapText="1"/>
    </xf>
    <xf numFmtId="3" fontId="36" fillId="3" borderId="32" xfId="2" applyNumberFormat="1" applyFont="1" applyFill="1" applyBorder="1" applyAlignment="1">
      <alignment horizontal="right" vertical="center" wrapText="1"/>
    </xf>
    <xf numFmtId="0" fontId="81" fillId="3" borderId="32" xfId="2" applyFont="1" applyFill="1" applyBorder="1" applyAlignment="1">
      <alignment horizontal="right" vertical="center" wrapText="1"/>
    </xf>
    <xf numFmtId="0" fontId="25" fillId="2" borderId="0" xfId="2" applyFont="1" applyFill="1" applyAlignment="1">
      <alignment vertical="top" wrapText="1"/>
    </xf>
    <xf numFmtId="0" fontId="8" fillId="3" borderId="0" xfId="9" applyFill="1"/>
    <xf numFmtId="0" fontId="46" fillId="3" borderId="0" xfId="0" applyFont="1" applyFill="1" applyAlignment="1">
      <alignment vertical="center" wrapText="1"/>
    </xf>
    <xf numFmtId="0" fontId="15" fillId="8" borderId="3" xfId="2" applyFont="1" applyFill="1" applyBorder="1" applyAlignment="1" applyProtection="1">
      <alignment vertical="center" wrapText="1"/>
      <protection hidden="1"/>
    </xf>
    <xf numFmtId="167" fontId="10" fillId="4" borderId="31" xfId="10" applyNumberFormat="1" applyFont="1" applyFill="1" applyBorder="1" applyAlignment="1">
      <alignment horizontal="right" vertical="center" wrapText="1"/>
    </xf>
    <xf numFmtId="0" fontId="15" fillId="23" borderId="3" xfId="2" applyFont="1" applyFill="1" applyBorder="1" applyAlignment="1" applyProtection="1">
      <alignment vertical="center" wrapText="1"/>
      <protection hidden="1"/>
    </xf>
    <xf numFmtId="49" fontId="56" fillId="23" borderId="26" xfId="0" applyNumberFormat="1" applyFont="1" applyFill="1" applyBorder="1" applyAlignment="1">
      <alignment horizontal="center" vertical="center"/>
    </xf>
    <xf numFmtId="9" fontId="10" fillId="4" borderId="160" xfId="8" applyFont="1" applyFill="1" applyBorder="1" applyAlignment="1">
      <alignment horizontal="right" vertical="center" wrapText="1"/>
    </xf>
    <xf numFmtId="0" fontId="10" fillId="8" borderId="3" xfId="2" applyFont="1" applyFill="1" applyBorder="1" applyAlignment="1" applyProtection="1">
      <alignment horizontal="left" vertical="center" wrapText="1" indent="1"/>
      <protection hidden="1"/>
    </xf>
    <xf numFmtId="167" fontId="9" fillId="0" borderId="0" xfId="10" applyNumberFormat="1" applyFont="1" applyAlignment="1">
      <alignment horizontal="right"/>
    </xf>
    <xf numFmtId="167" fontId="15" fillId="4" borderId="31" xfId="10" applyNumberFormat="1" applyFont="1" applyFill="1" applyBorder="1" applyAlignment="1">
      <alignment horizontal="right" vertical="center" wrapText="1"/>
    </xf>
    <xf numFmtId="1" fontId="15" fillId="4" borderId="31" xfId="10" applyNumberFormat="1" applyFont="1" applyFill="1" applyBorder="1" applyAlignment="1">
      <alignment horizontal="center" vertical="center" wrapText="1"/>
    </xf>
    <xf numFmtId="1" fontId="15" fillId="4" borderId="65" xfId="10" applyNumberFormat="1" applyFont="1" applyFill="1" applyBorder="1" applyAlignment="1">
      <alignment horizontal="center" vertical="center" wrapText="1"/>
    </xf>
    <xf numFmtId="1" fontId="10" fillId="4" borderId="31" xfId="10" applyNumberFormat="1" applyFont="1" applyFill="1" applyBorder="1" applyAlignment="1">
      <alignment horizontal="center" vertical="center" wrapText="1"/>
    </xf>
    <xf numFmtId="1" fontId="10" fillId="4" borderId="65" xfId="10" applyNumberFormat="1" applyFont="1" applyFill="1" applyBorder="1" applyAlignment="1">
      <alignment horizontal="center" vertical="center" wrapText="1"/>
    </xf>
    <xf numFmtId="1" fontId="15" fillId="4" borderId="95" xfId="10" applyNumberFormat="1" applyFont="1" applyFill="1" applyBorder="1" applyAlignment="1">
      <alignment horizontal="center" vertical="center" wrapText="1"/>
    </xf>
    <xf numFmtId="1" fontId="10" fillId="4" borderId="95" xfId="10" applyNumberFormat="1" applyFont="1" applyFill="1" applyBorder="1" applyAlignment="1">
      <alignment horizontal="center" vertical="center" wrapText="1"/>
    </xf>
    <xf numFmtId="167" fontId="15" fillId="24" borderId="31" xfId="10" applyNumberFormat="1" applyFont="1" applyFill="1" applyBorder="1" applyAlignment="1">
      <alignment horizontal="right" vertical="center" wrapText="1"/>
    </xf>
    <xf numFmtId="1" fontId="15" fillId="24" borderId="31" xfId="10" applyNumberFormat="1" applyFont="1" applyFill="1" applyBorder="1" applyAlignment="1">
      <alignment horizontal="center" vertical="center" wrapText="1"/>
    </xf>
    <xf numFmtId="1" fontId="15" fillId="24" borderId="65" xfId="10" applyNumberFormat="1" applyFont="1" applyFill="1" applyBorder="1" applyAlignment="1">
      <alignment horizontal="center" vertical="center" wrapText="1"/>
    </xf>
    <xf numFmtId="1" fontId="15" fillId="24" borderId="95" xfId="10" applyNumberFormat="1" applyFont="1" applyFill="1" applyBorder="1" applyAlignment="1">
      <alignment horizontal="center" vertical="center" wrapText="1"/>
    </xf>
    <xf numFmtId="167" fontId="3" fillId="2" borderId="35" xfId="10" applyNumberFormat="1" applyFont="1" applyFill="1" applyBorder="1" applyAlignment="1">
      <alignment horizontal="right" vertical="center" wrapText="1"/>
    </xf>
    <xf numFmtId="167" fontId="2" fillId="2" borderId="62" xfId="10" applyNumberFormat="1" applyFont="1" applyFill="1" applyBorder="1" applyAlignment="1">
      <alignment horizontal="right" vertical="center" wrapText="1"/>
    </xf>
    <xf numFmtId="0" fontId="21" fillId="2" borderId="119" xfId="2" applyFont="1" applyFill="1" applyBorder="1" applyAlignment="1">
      <alignment vertical="top" wrapText="1"/>
    </xf>
    <xf numFmtId="0" fontId="6" fillId="2" borderId="119" xfId="2" applyFont="1" applyFill="1" applyBorder="1" applyAlignment="1">
      <alignment vertical="top" wrapText="1"/>
    </xf>
    <xf numFmtId="0" fontId="39" fillId="3" borderId="119" xfId="0" applyFont="1" applyFill="1" applyBorder="1" applyAlignment="1">
      <alignment horizontal="right" vertical="center"/>
    </xf>
    <xf numFmtId="167" fontId="2" fillId="2" borderId="32" xfId="10" applyNumberFormat="1" applyFont="1" applyFill="1" applyBorder="1" applyAlignment="1">
      <alignment horizontal="right" vertical="center" wrapText="1"/>
    </xf>
    <xf numFmtId="0" fontId="2" fillId="2" borderId="50" xfId="2" applyFont="1" applyFill="1" applyBorder="1" applyAlignment="1">
      <alignment horizontal="right" vertical="center" wrapText="1"/>
    </xf>
    <xf numFmtId="49" fontId="63" fillId="11" borderId="31" xfId="10" applyNumberFormat="1" applyFont="1" applyFill="1" applyBorder="1" applyAlignment="1">
      <alignment horizontal="left" vertical="top" wrapText="1"/>
    </xf>
    <xf numFmtId="49" fontId="63" fillId="11" borderId="81" xfId="10" applyNumberFormat="1" applyFont="1" applyFill="1" applyBorder="1" applyAlignment="1">
      <alignment horizontal="left" vertical="top" wrapText="1"/>
    </xf>
    <xf numFmtId="49" fontId="63" fillId="11" borderId="28" xfId="10" applyNumberFormat="1" applyFont="1" applyFill="1" applyBorder="1" applyAlignment="1">
      <alignment horizontal="left" vertical="top" wrapText="1"/>
    </xf>
    <xf numFmtId="167" fontId="2" fillId="7" borderId="56" xfId="10" applyNumberFormat="1" applyFont="1" applyFill="1" applyBorder="1" applyAlignment="1">
      <alignment vertical="center" wrapText="1"/>
    </xf>
    <xf numFmtId="167" fontId="2" fillId="7" borderId="55" xfId="10" applyNumberFormat="1" applyFont="1" applyFill="1" applyBorder="1" applyAlignment="1">
      <alignment vertical="center" wrapText="1"/>
    </xf>
    <xf numFmtId="49" fontId="56" fillId="6" borderId="26" xfId="0" applyNumberFormat="1" applyFont="1" applyFill="1" applyBorder="1" applyAlignment="1">
      <alignment horizontal="center" vertical="center"/>
    </xf>
    <xf numFmtId="43" fontId="2" fillId="6" borderId="100" xfId="10" applyFont="1" applyFill="1" applyBorder="1" applyAlignment="1">
      <alignment vertical="center" wrapText="1"/>
    </xf>
    <xf numFmtId="167" fontId="2" fillId="6" borderId="100" xfId="10" applyNumberFormat="1" applyFont="1" applyFill="1" applyBorder="1" applyAlignment="1">
      <alignment vertical="center" wrapText="1"/>
    </xf>
    <xf numFmtId="0" fontId="15" fillId="17" borderId="18" xfId="2" applyFont="1" applyFill="1" applyBorder="1" applyAlignment="1" applyProtection="1">
      <alignment horizontal="center" vertical="center" wrapText="1"/>
      <protection hidden="1"/>
    </xf>
    <xf numFmtId="167" fontId="3" fillId="3" borderId="100" xfId="10" applyNumberFormat="1" applyFont="1" applyFill="1" applyBorder="1" applyAlignment="1">
      <alignment vertical="center" wrapText="1"/>
    </xf>
    <xf numFmtId="166" fontId="3" fillId="3" borderId="100" xfId="8" applyNumberFormat="1" applyFont="1" applyFill="1" applyBorder="1" applyAlignment="1">
      <alignment vertical="center" wrapText="1"/>
    </xf>
    <xf numFmtId="9" fontId="3" fillId="3" borderId="100" xfId="8" applyFont="1" applyFill="1" applyBorder="1" applyAlignment="1">
      <alignment vertical="center" wrapText="1"/>
    </xf>
    <xf numFmtId="10" fontId="0" fillId="3" borderId="0" xfId="8" applyNumberFormat="1" applyFont="1" applyFill="1"/>
    <xf numFmtId="0" fontId="9" fillId="18" borderId="5" xfId="0" applyFont="1" applyFill="1" applyBorder="1" applyAlignment="1" applyProtection="1">
      <alignment horizontal="left"/>
      <protection hidden="1"/>
    </xf>
    <xf numFmtId="0" fontId="0" fillId="18" borderId="5" xfId="0" applyFill="1" applyBorder="1" applyAlignment="1" applyProtection="1">
      <alignment horizontal="left"/>
      <protection hidden="1"/>
    </xf>
    <xf numFmtId="0" fontId="0" fillId="18" borderId="140" xfId="0" applyFill="1" applyBorder="1" applyAlignment="1" applyProtection="1">
      <alignment horizontal="left"/>
      <protection hidden="1"/>
    </xf>
    <xf numFmtId="49" fontId="56" fillId="6" borderId="76" xfId="0" applyNumberFormat="1" applyFont="1" applyFill="1" applyBorder="1" applyAlignment="1">
      <alignment horizontal="center" vertical="center"/>
    </xf>
    <xf numFmtId="9" fontId="2" fillId="6" borderId="164" xfId="8" applyFont="1" applyFill="1" applyBorder="1" applyAlignment="1">
      <alignment vertical="center" wrapText="1"/>
    </xf>
    <xf numFmtId="9" fontId="3" fillId="2" borderId="35" xfId="8" applyFont="1" applyFill="1" applyBorder="1" applyAlignment="1">
      <alignment horizontal="right" vertical="center" wrapText="1"/>
    </xf>
    <xf numFmtId="3" fontId="2" fillId="2" borderId="162" xfId="2" applyNumberFormat="1" applyFont="1" applyFill="1" applyBorder="1" applyAlignment="1">
      <alignment horizontal="right" vertical="center" wrapText="1"/>
    </xf>
    <xf numFmtId="0" fontId="2" fillId="2" borderId="35" xfId="2" applyFont="1" applyFill="1" applyBorder="1" applyAlignment="1">
      <alignment horizontal="right" vertical="center" wrapText="1"/>
    </xf>
    <xf numFmtId="9" fontId="2" fillId="2" borderId="35" xfId="8" applyFont="1" applyFill="1" applyBorder="1" applyAlignment="1">
      <alignment horizontal="right" vertical="center" wrapText="1"/>
    </xf>
    <xf numFmtId="9" fontId="3" fillId="2" borderId="62" xfId="8" applyFont="1" applyFill="1" applyBorder="1" applyAlignment="1">
      <alignment horizontal="right" vertical="center" wrapText="1"/>
    </xf>
    <xf numFmtId="0" fontId="3" fillId="2" borderId="5" xfId="2" applyFont="1" applyFill="1" applyBorder="1" applyAlignment="1">
      <alignment horizontal="right" vertical="center" wrapText="1"/>
    </xf>
    <xf numFmtId="0" fontId="36" fillId="3" borderId="0" xfId="0" applyFont="1" applyFill="1" applyAlignment="1">
      <alignment horizontal="left" vertical="top"/>
    </xf>
    <xf numFmtId="0" fontId="24" fillId="3" borderId="163" xfId="0" applyFont="1" applyFill="1" applyBorder="1" applyAlignment="1">
      <alignment horizontal="left" vertical="top"/>
    </xf>
    <xf numFmtId="0" fontId="0" fillId="3" borderId="163" xfId="0" applyFill="1" applyBorder="1" applyAlignment="1">
      <alignment vertical="top"/>
    </xf>
    <xf numFmtId="0" fontId="24" fillId="3" borderId="0" xfId="0" applyFont="1" applyFill="1" applyAlignment="1">
      <alignment horizontal="left" vertical="center" wrapText="1" indent="1"/>
    </xf>
    <xf numFmtId="3" fontId="2" fillId="3" borderId="168" xfId="2" applyNumberFormat="1" applyFont="1" applyFill="1" applyBorder="1" applyAlignment="1">
      <alignment horizontal="right" vertical="center" wrapText="1"/>
    </xf>
    <xf numFmtId="0" fontId="90" fillId="3" borderId="62" xfId="2" applyFont="1" applyFill="1" applyBorder="1" applyAlignment="1">
      <alignment horizontal="right" vertical="center" wrapText="1"/>
    </xf>
    <xf numFmtId="3" fontId="2" fillId="3" borderId="1" xfId="2" applyNumberFormat="1" applyFont="1" applyFill="1" applyBorder="1" applyAlignment="1">
      <alignment horizontal="right" vertical="center" wrapText="1"/>
    </xf>
    <xf numFmtId="0" fontId="90" fillId="3" borderId="1" xfId="2" applyFont="1" applyFill="1" applyBorder="1" applyAlignment="1">
      <alignment horizontal="right" vertical="center" wrapText="1"/>
    </xf>
    <xf numFmtId="0" fontId="93" fillId="0" borderId="0" xfId="0" applyFont="1" applyAlignment="1">
      <alignment horizontal="left" vertical="center" readingOrder="1"/>
    </xf>
    <xf numFmtId="49" fontId="10" fillId="11" borderId="81" xfId="10" applyNumberFormat="1" applyFont="1" applyFill="1" applyBorder="1" applyAlignment="1">
      <alignment horizontal="center" vertical="center" wrapText="1"/>
    </xf>
    <xf numFmtId="167" fontId="36" fillId="3" borderId="50" xfId="10" applyNumberFormat="1" applyFont="1" applyFill="1" applyBorder="1" applyAlignment="1">
      <alignment vertical="center" wrapText="1"/>
    </xf>
    <xf numFmtId="3" fontId="36" fillId="3" borderId="50" xfId="2" applyNumberFormat="1" applyFont="1" applyFill="1" applyBorder="1" applyAlignment="1">
      <alignment horizontal="right" vertical="center" wrapText="1"/>
    </xf>
    <xf numFmtId="0" fontId="81" fillId="3" borderId="50" xfId="2" applyFont="1" applyFill="1" applyBorder="1" applyAlignment="1">
      <alignment horizontal="right" vertical="center" wrapText="1"/>
    </xf>
    <xf numFmtId="0" fontId="24" fillId="3" borderId="0" xfId="0" applyFont="1" applyFill="1" applyAlignment="1">
      <alignment horizontal="left" vertical="top" wrapText="1"/>
    </xf>
    <xf numFmtId="0" fontId="3" fillId="3" borderId="0" xfId="2" applyFont="1" applyFill="1" applyAlignment="1">
      <alignment horizontal="left" vertical="center" wrapText="1"/>
    </xf>
    <xf numFmtId="1" fontId="2" fillId="3" borderId="50" xfId="10" applyNumberFormat="1" applyFont="1" applyFill="1" applyBorder="1" applyAlignment="1">
      <alignment vertical="center" wrapText="1"/>
    </xf>
    <xf numFmtId="3" fontId="2" fillId="2" borderId="53" xfId="2" applyNumberFormat="1" applyFont="1" applyFill="1" applyBorder="1" applyAlignment="1">
      <alignment horizontal="right" vertical="center" wrapText="1"/>
    </xf>
    <xf numFmtId="167" fontId="36" fillId="3" borderId="147" xfId="10" applyNumberFormat="1" applyFont="1" applyFill="1" applyBorder="1" applyAlignment="1">
      <alignment horizontal="right" vertical="center" wrapText="1"/>
    </xf>
    <xf numFmtId="0" fontId="96" fillId="3" borderId="14" xfId="0" applyFont="1" applyFill="1" applyBorder="1" applyAlignment="1">
      <alignment vertical="center" wrapText="1"/>
    </xf>
    <xf numFmtId="0" fontId="3" fillId="2" borderId="0" xfId="2" applyFont="1" applyFill="1" applyAlignment="1">
      <alignment horizontal="left" vertical="top"/>
    </xf>
    <xf numFmtId="1" fontId="10" fillId="4" borderId="83" xfId="8" applyNumberFormat="1" applyFont="1" applyFill="1" applyBorder="1" applyAlignment="1">
      <alignment horizontal="right" vertical="top" wrapText="1"/>
    </xf>
    <xf numFmtId="1" fontId="10" fillId="4" borderId="169" xfId="8" applyNumberFormat="1" applyFont="1" applyFill="1" applyBorder="1" applyAlignment="1">
      <alignment horizontal="right" vertical="top" wrapText="1"/>
    </xf>
    <xf numFmtId="1" fontId="10" fillId="11" borderId="83" xfId="10" applyNumberFormat="1" applyFont="1" applyFill="1" applyBorder="1" applyAlignment="1">
      <alignment horizontal="right" vertical="top" wrapText="1"/>
    </xf>
    <xf numFmtId="2" fontId="18" fillId="3" borderId="119" xfId="0" applyNumberFormat="1" applyFont="1" applyFill="1" applyBorder="1" applyAlignment="1" applyProtection="1">
      <alignment vertical="top" wrapText="1"/>
      <protection hidden="1"/>
    </xf>
    <xf numFmtId="9" fontId="0" fillId="3" borderId="0" xfId="8" applyFont="1" applyFill="1"/>
    <xf numFmtId="0" fontId="2" fillId="7" borderId="0" xfId="2" applyFont="1" applyFill="1" applyAlignment="1">
      <alignment vertical="top" wrapText="1"/>
    </xf>
    <xf numFmtId="0" fontId="3" fillId="2" borderId="0" xfId="2" applyFont="1" applyFill="1" applyAlignment="1">
      <alignment horizontal="right" vertical="top" wrapText="1"/>
    </xf>
    <xf numFmtId="0" fontId="3" fillId="3" borderId="0" xfId="2" applyFont="1" applyFill="1" applyAlignment="1">
      <alignment horizontal="right" vertical="top" wrapText="1"/>
    </xf>
    <xf numFmtId="0" fontId="3" fillId="2" borderId="5" xfId="2" applyFont="1" applyFill="1" applyBorder="1" applyAlignment="1">
      <alignment horizontal="left" vertical="top"/>
    </xf>
    <xf numFmtId="0" fontId="3" fillId="2" borderId="1" xfId="2" applyFont="1" applyFill="1" applyBorder="1" applyAlignment="1">
      <alignment horizontal="left" vertical="top"/>
    </xf>
    <xf numFmtId="0" fontId="3" fillId="2" borderId="29" xfId="2" applyFont="1" applyFill="1" applyBorder="1" applyAlignment="1">
      <alignment horizontal="left" vertical="top"/>
    </xf>
    <xf numFmtId="0" fontId="3" fillId="3" borderId="5" xfId="0" applyFont="1" applyFill="1" applyBorder="1" applyAlignment="1">
      <alignment horizontal="center" vertical="top"/>
    </xf>
    <xf numFmtId="0" fontId="23" fillId="3" borderId="5" xfId="0" applyFont="1" applyFill="1" applyBorder="1" applyAlignment="1">
      <alignment horizontal="left" vertical="top" wrapText="1"/>
    </xf>
    <xf numFmtId="0" fontId="37" fillId="3" borderId="0" xfId="2" applyFont="1" applyFill="1" applyAlignment="1">
      <alignment horizontal="left" vertical="center" wrapText="1"/>
    </xf>
    <xf numFmtId="0" fontId="28" fillId="10" borderId="0" xfId="0" applyFont="1" applyFill="1"/>
    <xf numFmtId="0" fontId="28" fillId="10" borderId="0" xfId="0" applyFont="1" applyFill="1" applyAlignment="1">
      <alignment horizontal="left" vertical="top" wrapText="1"/>
    </xf>
    <xf numFmtId="0" fontId="28" fillId="10" borderId="16" xfId="0" applyFont="1" applyFill="1" applyBorder="1" applyAlignment="1">
      <alignment horizontal="left" vertical="top" wrapText="1"/>
    </xf>
    <xf numFmtId="0" fontId="25" fillId="3" borderId="170" xfId="0" applyFont="1" applyFill="1" applyBorder="1" applyAlignment="1">
      <alignment horizontal="left" vertical="top" wrapText="1"/>
    </xf>
    <xf numFmtId="0" fontId="25" fillId="3" borderId="171" xfId="0" applyFont="1" applyFill="1" applyBorder="1" applyAlignment="1">
      <alignment horizontal="left" vertical="top" wrapText="1"/>
    </xf>
    <xf numFmtId="0" fontId="25" fillId="3" borderId="172" xfId="0" applyFont="1" applyFill="1" applyBorder="1" applyAlignment="1">
      <alignment horizontal="left" vertical="top" wrapText="1"/>
    </xf>
    <xf numFmtId="0" fontId="23" fillId="3" borderId="13" xfId="0" applyFont="1" applyFill="1" applyBorder="1" applyAlignment="1">
      <alignment horizontal="left" vertical="top" wrapText="1"/>
    </xf>
    <xf numFmtId="0" fontId="0" fillId="3" borderId="13" xfId="0" applyFill="1" applyBorder="1"/>
    <xf numFmtId="0" fontId="25" fillId="9" borderId="0" xfId="0" applyFont="1" applyFill="1" applyAlignment="1">
      <alignment horizontal="center"/>
    </xf>
    <xf numFmtId="0" fontId="11" fillId="9" borderId="0" xfId="0" applyFont="1" applyFill="1" applyAlignment="1">
      <alignment horizontal="left" vertical="top" wrapText="1"/>
    </xf>
    <xf numFmtId="0" fontId="11" fillId="9" borderId="1" xfId="0" applyFont="1" applyFill="1" applyBorder="1" applyAlignment="1">
      <alignment horizontal="left" vertical="top" wrapText="1"/>
    </xf>
    <xf numFmtId="0" fontId="11" fillId="9" borderId="5" xfId="0" applyFont="1" applyFill="1" applyBorder="1" applyAlignment="1">
      <alignment horizontal="left" vertical="top"/>
    </xf>
    <xf numFmtId="0" fontId="11" fillId="9" borderId="0" xfId="0" applyFont="1" applyFill="1" applyAlignment="1">
      <alignment horizontal="left" vertical="top"/>
    </xf>
    <xf numFmtId="0" fontId="11" fillId="9" borderId="1" xfId="0" applyFont="1" applyFill="1" applyBorder="1" applyAlignment="1">
      <alignment horizontal="left" vertical="top"/>
    </xf>
    <xf numFmtId="0" fontId="0" fillId="9" borderId="1" xfId="0" applyFill="1" applyBorder="1"/>
    <xf numFmtId="0" fontId="8" fillId="0" borderId="0" xfId="9" applyAlignment="1">
      <alignment vertical="top"/>
    </xf>
    <xf numFmtId="165" fontId="5" fillId="2" borderId="173" xfId="2" applyNumberFormat="1" applyFont="1" applyFill="1" applyBorder="1" applyAlignment="1">
      <alignment vertical="center" wrapText="1"/>
    </xf>
    <xf numFmtId="165" fontId="5" fillId="2" borderId="50" xfId="2" applyNumberFormat="1" applyFont="1" applyFill="1" applyBorder="1" applyAlignment="1">
      <alignment vertical="center" wrapText="1"/>
    </xf>
    <xf numFmtId="165" fontId="5" fillId="2" borderId="174" xfId="2" applyNumberFormat="1" applyFont="1" applyFill="1" applyBorder="1" applyAlignment="1">
      <alignment vertical="center" wrapText="1"/>
    </xf>
    <xf numFmtId="165" fontId="5" fillId="2" borderId="62" xfId="2" applyNumberFormat="1" applyFont="1" applyFill="1" applyBorder="1" applyAlignment="1">
      <alignment vertical="center" wrapText="1"/>
    </xf>
    <xf numFmtId="49" fontId="3" fillId="3" borderId="3" xfId="0" applyNumberFormat="1" applyFont="1" applyFill="1" applyBorder="1" applyAlignment="1">
      <alignment horizontal="left" vertical="top" wrapText="1"/>
    </xf>
    <xf numFmtId="167" fontId="10" fillId="4" borderId="175" xfId="10" applyNumberFormat="1" applyFont="1" applyFill="1" applyBorder="1" applyAlignment="1">
      <alignment horizontal="right" vertical="top" wrapText="1"/>
    </xf>
    <xf numFmtId="9" fontId="10" fillId="4" borderId="161" xfId="8" applyFont="1" applyFill="1" applyBorder="1" applyAlignment="1">
      <alignment horizontal="right" vertical="center" wrapText="1"/>
    </xf>
    <xf numFmtId="0" fontId="85" fillId="12" borderId="176" xfId="0" applyFont="1" applyFill="1" applyBorder="1" applyAlignment="1">
      <alignment horizontal="left" vertical="top" wrapText="1"/>
    </xf>
    <xf numFmtId="0" fontId="8" fillId="0" borderId="0" xfId="9" applyBorder="1"/>
    <xf numFmtId="165" fontId="6" fillId="2" borderId="173" xfId="2" applyNumberFormat="1" applyFont="1" applyFill="1" applyBorder="1" applyAlignment="1">
      <alignment vertical="center" wrapText="1"/>
    </xf>
    <xf numFmtId="0" fontId="81" fillId="2" borderId="36" xfId="2" applyFont="1" applyFill="1" applyBorder="1" applyAlignment="1">
      <alignment horizontal="right" vertical="center" wrapText="1"/>
    </xf>
    <xf numFmtId="0" fontId="21" fillId="2" borderId="29" xfId="2" applyFont="1" applyFill="1" applyBorder="1" applyAlignment="1">
      <alignment vertical="top" wrapText="1"/>
    </xf>
    <xf numFmtId="0" fontId="39" fillId="3" borderId="29" xfId="0" applyFont="1" applyFill="1" applyBorder="1" applyAlignment="1">
      <alignment horizontal="right" vertical="center"/>
    </xf>
    <xf numFmtId="0" fontId="21" fillId="2" borderId="62" xfId="2" applyFont="1" applyFill="1" applyBorder="1" applyAlignment="1">
      <alignment vertical="top" wrapText="1"/>
    </xf>
    <xf numFmtId="0" fontId="6" fillId="2" borderId="62" xfId="2" applyFont="1" applyFill="1" applyBorder="1" applyAlignment="1">
      <alignment vertical="top" wrapText="1"/>
    </xf>
    <xf numFmtId="0" fontId="39" fillId="3" borderId="62" xfId="0" applyFont="1" applyFill="1" applyBorder="1" applyAlignment="1">
      <alignment horizontal="right" vertical="center"/>
    </xf>
    <xf numFmtId="0" fontId="21" fillId="2" borderId="50" xfId="2" applyFont="1" applyFill="1" applyBorder="1" applyAlignment="1">
      <alignment vertical="top" wrapText="1"/>
    </xf>
    <xf numFmtId="0" fontId="6" fillId="2" borderId="50" xfId="2" applyFont="1" applyFill="1" applyBorder="1" applyAlignment="1">
      <alignment vertical="top" wrapText="1"/>
    </xf>
    <xf numFmtId="0" fontId="39" fillId="3" borderId="50" xfId="0" applyFont="1" applyFill="1" applyBorder="1" applyAlignment="1">
      <alignment horizontal="right" vertical="center"/>
    </xf>
    <xf numFmtId="9" fontId="36" fillId="3" borderId="147" xfId="8" applyFont="1" applyFill="1" applyBorder="1" applyAlignment="1">
      <alignment horizontal="right" vertical="center" wrapText="1"/>
    </xf>
    <xf numFmtId="0" fontId="24" fillId="3" borderId="157" xfId="0" applyFont="1" applyFill="1" applyBorder="1" applyAlignment="1">
      <alignment horizontal="left" vertical="top" wrapText="1"/>
    </xf>
    <xf numFmtId="49" fontId="101" fillId="4" borderId="81" xfId="10" applyNumberFormat="1" applyFont="1" applyFill="1" applyBorder="1" applyAlignment="1">
      <alignment horizontal="center" vertical="center" wrapText="1"/>
    </xf>
    <xf numFmtId="0" fontId="0" fillId="0" borderId="16" xfId="0" applyBorder="1" applyAlignment="1">
      <alignment horizontal="center" vertical="center"/>
    </xf>
    <xf numFmtId="49" fontId="101" fillId="4" borderId="83" xfId="10" applyNumberFormat="1" applyFont="1" applyFill="1" applyBorder="1" applyAlignment="1">
      <alignment horizontal="center" vertical="center" wrapText="1"/>
    </xf>
    <xf numFmtId="1" fontId="10" fillId="4" borderId="69" xfId="10" applyNumberFormat="1" applyFont="1" applyFill="1" applyBorder="1" applyAlignment="1">
      <alignment horizontal="center" vertical="center" wrapText="1"/>
    </xf>
    <xf numFmtId="49" fontId="2" fillId="3" borderId="0" xfId="0" applyNumberFormat="1" applyFont="1" applyFill="1" applyAlignment="1">
      <alignment horizontal="left" vertical="top" wrapText="1"/>
    </xf>
    <xf numFmtId="0" fontId="3" fillId="3"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 xfId="0" applyFont="1" applyFill="1" applyBorder="1" applyAlignment="1">
      <alignment horizontal="left" vertical="top" wrapText="1"/>
    </xf>
    <xf numFmtId="49" fontId="3" fillId="2" borderId="3" xfId="0" applyNumberFormat="1" applyFont="1" applyFill="1" applyBorder="1" applyAlignment="1">
      <alignment horizontal="left" vertical="top" wrapText="1"/>
    </xf>
    <xf numFmtId="1" fontId="10" fillId="4" borderId="34" xfId="10" applyNumberFormat="1" applyFont="1" applyFill="1" applyBorder="1" applyAlignment="1">
      <alignment horizontal="right" vertical="top" wrapText="1"/>
    </xf>
    <xf numFmtId="1" fontId="10" fillId="4" borderId="66" xfId="10" applyNumberFormat="1" applyFont="1" applyFill="1" applyBorder="1" applyAlignment="1">
      <alignment horizontal="right" vertical="top" wrapText="1"/>
    </xf>
    <xf numFmtId="1" fontId="10" fillId="4" borderId="70" xfId="10" applyNumberFormat="1" applyFont="1" applyFill="1" applyBorder="1" applyAlignment="1">
      <alignment horizontal="right" vertical="top" wrapText="1"/>
    </xf>
    <xf numFmtId="1" fontId="10" fillId="4" borderId="31" xfId="10" applyNumberFormat="1" applyFont="1" applyFill="1" applyBorder="1" applyAlignment="1">
      <alignment horizontal="right" vertical="top" wrapText="1"/>
    </xf>
    <xf numFmtId="1" fontId="10" fillId="4" borderId="65" xfId="10" applyNumberFormat="1" applyFont="1" applyFill="1" applyBorder="1" applyAlignment="1">
      <alignment horizontal="right" vertical="top" wrapText="1"/>
    </xf>
    <xf numFmtId="1" fontId="10" fillId="4" borderId="69" xfId="10" applyNumberFormat="1" applyFont="1" applyFill="1" applyBorder="1" applyAlignment="1">
      <alignment horizontal="right" vertical="top" wrapText="1"/>
    </xf>
    <xf numFmtId="49" fontId="63" fillId="4" borderId="175" xfId="10" applyNumberFormat="1" applyFont="1" applyFill="1" applyBorder="1" applyAlignment="1">
      <alignment horizontal="right" vertical="top" wrapText="1"/>
    </xf>
    <xf numFmtId="49" fontId="63" fillId="4" borderId="99" xfId="10" applyNumberFormat="1" applyFont="1" applyFill="1" applyBorder="1" applyAlignment="1">
      <alignment horizontal="right" vertical="top" wrapText="1"/>
    </xf>
    <xf numFmtId="0" fontId="48" fillId="3" borderId="0" xfId="0" applyFont="1" applyFill="1"/>
    <xf numFmtId="168" fontId="63" fillId="4" borderId="83" xfId="10" applyNumberFormat="1" applyFont="1" applyFill="1" applyBorder="1" applyAlignment="1">
      <alignment horizontal="right" vertical="top" wrapText="1"/>
    </xf>
    <xf numFmtId="168" fontId="10" fillId="4" borderId="81" xfId="8" applyNumberFormat="1" applyFont="1" applyFill="1" applyBorder="1" applyAlignment="1">
      <alignment horizontal="right" vertical="top" wrapText="1"/>
    </xf>
    <xf numFmtId="168" fontId="10" fillId="4" borderId="83" xfId="8" applyNumberFormat="1" applyFont="1" applyFill="1" applyBorder="1" applyAlignment="1">
      <alignment horizontal="right" vertical="top" wrapText="1"/>
    </xf>
    <xf numFmtId="0" fontId="3" fillId="2" borderId="0" xfId="0" applyFont="1" applyFill="1" applyAlignment="1">
      <alignment horizontal="left" vertical="top" wrapText="1"/>
    </xf>
    <xf numFmtId="0" fontId="3" fillId="2" borderId="1" xfId="0" applyFont="1" applyFill="1" applyBorder="1" applyAlignment="1">
      <alignment horizontal="left" vertical="top" wrapText="1"/>
    </xf>
    <xf numFmtId="0" fontId="8" fillId="2" borderId="3" xfId="9" applyFill="1" applyBorder="1" applyAlignment="1">
      <alignment horizontal="left" vertical="top" wrapText="1"/>
    </xf>
    <xf numFmtId="0" fontId="34" fillId="3" borderId="0" xfId="0" applyFont="1" applyFill="1" applyAlignment="1">
      <alignment horizontal="left" vertical="top" wrapText="1"/>
    </xf>
    <xf numFmtId="0" fontId="34" fillId="0" borderId="0" xfId="0" applyFont="1" applyAlignment="1">
      <alignment horizontal="left" vertical="top" wrapText="1"/>
    </xf>
    <xf numFmtId="49" fontId="3" fillId="3" borderId="15" xfId="0" applyNumberFormat="1" applyFont="1" applyFill="1" applyBorder="1" applyAlignment="1">
      <alignment horizontal="left" vertical="top" wrapText="1"/>
    </xf>
    <xf numFmtId="0" fontId="30" fillId="2" borderId="0" xfId="0" applyFont="1" applyFill="1" applyAlignment="1">
      <alignment horizontal="left" vertical="top" wrapText="1"/>
    </xf>
    <xf numFmtId="0" fontId="34" fillId="2" borderId="0" xfId="0" applyFont="1" applyFill="1" applyAlignment="1">
      <alignment horizontal="left" vertical="top" wrapText="1"/>
    </xf>
    <xf numFmtId="0" fontId="35" fillId="2" borderId="0" xfId="0" applyFont="1" applyFill="1" applyAlignment="1">
      <alignment horizontal="left" vertical="top" wrapText="1"/>
    </xf>
    <xf numFmtId="0" fontId="3" fillId="2" borderId="0" xfId="0" applyFont="1" applyFill="1" applyAlignment="1">
      <alignment horizontal="left" vertical="center" wrapText="1"/>
    </xf>
    <xf numFmtId="0" fontId="34" fillId="2" borderId="5" xfId="0" applyFont="1" applyFill="1" applyBorder="1" applyAlignment="1">
      <alignment horizontal="left" vertical="center" wrapText="1"/>
    </xf>
    <xf numFmtId="0" fontId="34" fillId="2" borderId="0" xfId="0" applyFont="1" applyFill="1" applyAlignment="1">
      <alignment horizontal="left" vertical="center" wrapText="1"/>
    </xf>
    <xf numFmtId="0" fontId="34" fillId="3"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3" borderId="5" xfId="0" applyFont="1" applyFill="1" applyBorder="1" applyAlignment="1">
      <alignment horizontal="left" vertical="top" wrapText="1"/>
    </xf>
    <xf numFmtId="0" fontId="103" fillId="2" borderId="3" xfId="9" applyFont="1" applyFill="1" applyBorder="1" applyAlignment="1">
      <alignment horizontal="left" vertical="top" wrapText="1"/>
    </xf>
    <xf numFmtId="0" fontId="4" fillId="2" borderId="5" xfId="0" applyFont="1" applyFill="1" applyBorder="1" applyAlignment="1">
      <alignment horizontal="left" vertical="top" wrapText="1"/>
    </xf>
    <xf numFmtId="0" fontId="104" fillId="2" borderId="3" xfId="9" applyFont="1" applyFill="1" applyBorder="1" applyAlignment="1">
      <alignment horizontal="left" vertical="top" wrapText="1"/>
    </xf>
    <xf numFmtId="167" fontId="3" fillId="7" borderId="80" xfId="10" applyNumberFormat="1" applyFont="1" applyFill="1" applyBorder="1" applyAlignment="1">
      <alignment vertical="center" wrapText="1"/>
    </xf>
    <xf numFmtId="167" fontId="105" fillId="7" borderId="80" xfId="10" applyNumberFormat="1" applyFont="1" applyFill="1" applyBorder="1" applyAlignment="1">
      <alignment horizontal="right" vertical="center" wrapText="1"/>
    </xf>
    <xf numFmtId="167" fontId="2" fillId="5" borderId="186" xfId="10" applyNumberFormat="1" applyFont="1" applyFill="1" applyBorder="1" applyAlignment="1">
      <alignment vertical="center" wrapText="1"/>
    </xf>
    <xf numFmtId="167" fontId="49" fillId="5" borderId="187" xfId="2" applyNumberFormat="1" applyFont="1" applyFill="1" applyBorder="1" applyAlignment="1" applyProtection="1">
      <alignment horizontal="right" wrapText="1"/>
      <protection hidden="1"/>
    </xf>
    <xf numFmtId="167" fontId="49" fillId="5" borderId="188" xfId="2" applyNumberFormat="1" applyFont="1" applyFill="1" applyBorder="1" applyAlignment="1" applyProtection="1">
      <alignment horizontal="right" wrapText="1"/>
      <protection hidden="1"/>
    </xf>
    <xf numFmtId="0" fontId="31" fillId="5" borderId="3" xfId="2" applyFont="1" applyFill="1" applyBorder="1" applyAlignment="1" applyProtection="1">
      <alignment horizontal="left" vertical="top" wrapText="1"/>
      <protection hidden="1"/>
    </xf>
    <xf numFmtId="0" fontId="15" fillId="12" borderId="3" xfId="0" applyFont="1" applyFill="1" applyBorder="1" applyAlignment="1">
      <alignment horizontal="center" vertical="center" wrapText="1"/>
    </xf>
    <xf numFmtId="0" fontId="15" fillId="12" borderId="3" xfId="0" applyFont="1" applyFill="1" applyBorder="1" applyAlignment="1">
      <alignment horizontal="right" vertical="center" wrapText="1"/>
    </xf>
    <xf numFmtId="0" fontId="15" fillId="12" borderId="18" xfId="0" applyFont="1" applyFill="1" applyBorder="1" applyAlignment="1">
      <alignment horizontal="right" vertical="center" wrapText="1"/>
    </xf>
    <xf numFmtId="0" fontId="15" fillId="3" borderId="3" xfId="2" applyFont="1" applyFill="1" applyBorder="1" applyAlignment="1" applyProtection="1">
      <alignment horizontal="left" vertical="top" wrapText="1"/>
      <protection hidden="1"/>
    </xf>
    <xf numFmtId="168" fontId="2" fillId="5" borderId="85" xfId="10" applyNumberFormat="1" applyFont="1" applyFill="1" applyBorder="1" applyAlignment="1">
      <alignment horizontal="left" vertical="top" wrapText="1"/>
    </xf>
    <xf numFmtId="168" fontId="10" fillId="16" borderId="27" xfId="10" applyNumberFormat="1" applyFont="1" applyFill="1" applyBorder="1" applyAlignment="1">
      <alignment horizontal="left" vertical="top" wrapText="1"/>
    </xf>
    <xf numFmtId="168" fontId="10" fillId="16" borderId="64" xfId="10" applyNumberFormat="1" applyFont="1" applyFill="1" applyBorder="1" applyAlignment="1">
      <alignment horizontal="left" vertical="top" wrapText="1"/>
    </xf>
    <xf numFmtId="168" fontId="63" fillId="16" borderId="64" xfId="10" applyNumberFormat="1" applyFont="1" applyFill="1" applyBorder="1" applyAlignment="1">
      <alignment horizontal="left" vertical="top" wrapText="1"/>
    </xf>
    <xf numFmtId="168" fontId="63" fillId="16" borderId="86" xfId="10" applyNumberFormat="1" applyFont="1" applyFill="1" applyBorder="1" applyAlignment="1">
      <alignment horizontal="left" vertical="top" wrapText="1"/>
    </xf>
    <xf numFmtId="9" fontId="2" fillId="7" borderId="80" xfId="8" applyFont="1" applyFill="1" applyBorder="1" applyAlignment="1">
      <alignment vertical="center" wrapText="1"/>
    </xf>
    <xf numFmtId="9" fontId="10" fillId="4" borderId="83" xfId="8" applyFont="1" applyFill="1" applyBorder="1" applyAlignment="1">
      <alignment horizontal="right" vertical="top" wrapText="1"/>
    </xf>
    <xf numFmtId="172" fontId="2" fillId="7" borderId="80" xfId="10" applyNumberFormat="1" applyFont="1" applyFill="1" applyBorder="1" applyAlignment="1">
      <alignment vertical="center" wrapText="1"/>
    </xf>
    <xf numFmtId="172" fontId="10" fillId="4" borderId="81" xfId="10" applyNumberFormat="1" applyFont="1" applyFill="1" applyBorder="1" applyAlignment="1">
      <alignment horizontal="right" vertical="top" wrapText="1"/>
    </xf>
    <xf numFmtId="172" fontId="10" fillId="4" borderId="83" xfId="10" applyNumberFormat="1" applyFont="1" applyFill="1" applyBorder="1" applyAlignment="1">
      <alignment horizontal="right" vertical="top" wrapText="1"/>
    </xf>
    <xf numFmtId="173" fontId="2" fillId="7" borderId="80" xfId="10" applyNumberFormat="1" applyFont="1" applyFill="1" applyBorder="1" applyAlignment="1">
      <alignment vertical="center" wrapText="1"/>
    </xf>
    <xf numFmtId="173" fontId="10" fillId="4" borderId="81" xfId="10" applyNumberFormat="1" applyFont="1" applyFill="1" applyBorder="1" applyAlignment="1">
      <alignment horizontal="right" vertical="top" wrapText="1"/>
    </xf>
    <xf numFmtId="0" fontId="8" fillId="2" borderId="4" xfId="9" applyFill="1" applyBorder="1" applyAlignment="1">
      <alignment horizontal="left" vertical="center" wrapText="1"/>
    </xf>
    <xf numFmtId="0" fontId="8" fillId="0" borderId="4" xfId="9" applyBorder="1" applyAlignment="1">
      <alignment horizontal="left" vertical="center" wrapText="1"/>
    </xf>
    <xf numFmtId="0" fontId="8" fillId="3" borderId="4" xfId="9" applyFill="1" applyBorder="1" applyAlignment="1">
      <alignment vertical="center"/>
    </xf>
    <xf numFmtId="0" fontId="8" fillId="2" borderId="4" xfId="9" applyFill="1" applyBorder="1" applyAlignment="1">
      <alignment horizontal="left" vertical="top" wrapText="1"/>
    </xf>
    <xf numFmtId="0" fontId="91" fillId="3" borderId="0" xfId="0" applyFont="1" applyFill="1" applyAlignment="1">
      <alignment horizontal="left" vertical="center" indent="3"/>
    </xf>
    <xf numFmtId="6" fontId="64" fillId="11" borderId="0" xfId="0" applyNumberFormat="1" applyFont="1" applyFill="1" applyAlignment="1">
      <alignment horizontal="left" vertical="top" wrapText="1"/>
    </xf>
    <xf numFmtId="6" fontId="39" fillId="11" borderId="0" xfId="0" applyNumberFormat="1" applyFont="1" applyFill="1" applyAlignment="1">
      <alignment horizontal="left" vertical="top"/>
    </xf>
    <xf numFmtId="0" fontId="34" fillId="3" borderId="189" xfId="0" applyFont="1" applyFill="1" applyBorder="1" applyAlignment="1">
      <alignment horizontal="left" vertical="top" wrapText="1"/>
    </xf>
    <xf numFmtId="0" fontId="34" fillId="0" borderId="189" xfId="0" applyFont="1" applyBorder="1" applyAlignment="1">
      <alignment horizontal="left" vertical="top" wrapText="1"/>
    </xf>
    <xf numFmtId="0" fontId="108" fillId="0" borderId="4" xfId="9" applyFont="1" applyBorder="1" applyAlignment="1">
      <alignment horizontal="left" vertical="center" wrapText="1"/>
    </xf>
    <xf numFmtId="0" fontId="3" fillId="2" borderId="2" xfId="0" applyFont="1" applyFill="1" applyBorder="1" applyAlignment="1">
      <alignment horizontal="left" vertical="center" wrapText="1"/>
    </xf>
    <xf numFmtId="0" fontId="106" fillId="3" borderId="0" xfId="0" applyFont="1" applyFill="1" applyAlignment="1">
      <alignment horizontal="left" vertical="top"/>
    </xf>
    <xf numFmtId="0" fontId="9" fillId="3" borderId="0" xfId="0" applyFont="1" applyFill="1" applyAlignment="1">
      <alignment horizontal="right"/>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1" xfId="2" applyFont="1" applyFill="1" applyBorder="1" applyAlignment="1">
      <alignment vertical="top" wrapText="1"/>
    </xf>
    <xf numFmtId="49" fontId="2" fillId="0" borderId="4" xfId="0" applyNumberFormat="1" applyFont="1" applyBorder="1" applyAlignment="1">
      <alignment horizontal="left" vertical="center" wrapText="1"/>
    </xf>
    <xf numFmtId="0" fontId="4" fillId="3" borderId="3" xfId="0" applyFont="1" applyFill="1" applyBorder="1" applyAlignment="1">
      <alignment horizontal="left" vertical="top" wrapText="1"/>
    </xf>
    <xf numFmtId="0" fontId="64" fillId="2" borderId="3" xfId="0" applyFont="1" applyFill="1" applyBorder="1" applyAlignment="1">
      <alignment horizontal="left" vertical="top" wrapText="1"/>
    </xf>
    <xf numFmtId="0" fontId="109" fillId="3" borderId="3" xfId="0" applyFont="1" applyFill="1" applyBorder="1" applyAlignment="1">
      <alignment horizontal="left" vertical="top" wrapText="1"/>
    </xf>
    <xf numFmtId="0" fontId="101" fillId="0" borderId="0" xfId="0" applyFont="1" applyAlignment="1">
      <alignment vertical="top"/>
    </xf>
    <xf numFmtId="0" fontId="89" fillId="22" borderId="4" xfId="0" applyFont="1" applyFill="1" applyBorder="1" applyAlignment="1">
      <alignment horizontal="center" vertical="center" wrapText="1"/>
    </xf>
    <xf numFmtId="2" fontId="0" fillId="0" borderId="0" xfId="0" applyNumberFormat="1" applyAlignment="1">
      <alignment horizontal="left"/>
    </xf>
    <xf numFmtId="43" fontId="36" fillId="3" borderId="35" xfId="10" applyFont="1" applyFill="1" applyBorder="1" applyAlignment="1">
      <alignment horizontal="right" vertical="center" wrapText="1"/>
    </xf>
    <xf numFmtId="43" fontId="36" fillId="3" borderId="147" xfId="10" applyFont="1" applyFill="1" applyBorder="1" applyAlignment="1">
      <alignment horizontal="right" vertical="center" wrapText="1"/>
    </xf>
    <xf numFmtId="0" fontId="112" fillId="3" borderId="0" xfId="0" applyFont="1" applyFill="1"/>
    <xf numFmtId="0" fontId="111" fillId="3" borderId="0" xfId="0" applyFont="1" applyFill="1"/>
    <xf numFmtId="0" fontId="4" fillId="2" borderId="29" xfId="2" applyFont="1" applyFill="1" applyBorder="1" applyAlignment="1">
      <alignment horizontal="center" vertical="center" wrapText="1"/>
    </xf>
    <xf numFmtId="49" fontId="64" fillId="3" borderId="0" xfId="2" applyNumberFormat="1" applyFont="1" applyFill="1" applyAlignment="1">
      <alignment horizontal="left" vertical="top" wrapText="1"/>
    </xf>
    <xf numFmtId="0" fontId="57" fillId="4" borderId="0" xfId="0" applyFont="1" applyFill="1" applyAlignment="1">
      <alignment horizontal="left" vertical="top"/>
    </xf>
    <xf numFmtId="0" fontId="59" fillId="4" borderId="37" xfId="0" applyFont="1" applyFill="1" applyBorder="1" applyAlignment="1">
      <alignment horizontal="left" vertical="top" wrapText="1"/>
    </xf>
    <xf numFmtId="6" fontId="64" fillId="15" borderId="37" xfId="0" applyNumberFormat="1" applyFont="1" applyFill="1" applyBorder="1" applyAlignment="1">
      <alignment horizontal="center" vertical="center" wrapText="1"/>
    </xf>
    <xf numFmtId="49" fontId="23" fillId="13" borderId="46" xfId="0" applyNumberFormat="1" applyFont="1" applyFill="1" applyBorder="1" applyAlignment="1">
      <alignment horizontal="center" vertical="center" wrapText="1"/>
    </xf>
    <xf numFmtId="6" fontId="64" fillId="13" borderId="46" xfId="0" applyNumberFormat="1" applyFont="1" applyFill="1" applyBorder="1" applyAlignment="1">
      <alignment horizontal="center" vertical="center" wrapText="1"/>
    </xf>
    <xf numFmtId="6" fontId="64" fillId="14" borderId="37" xfId="0" applyNumberFormat="1" applyFont="1" applyFill="1" applyBorder="1" applyAlignment="1">
      <alignment horizontal="center" vertical="center" wrapText="1"/>
    </xf>
    <xf numFmtId="49" fontId="23" fillId="14" borderId="37" xfId="0" applyNumberFormat="1" applyFont="1" applyFill="1" applyBorder="1" applyAlignment="1">
      <alignment horizontal="center" vertical="center" wrapText="1"/>
    </xf>
    <xf numFmtId="6" fontId="64" fillId="11" borderId="39" xfId="0" applyNumberFormat="1" applyFont="1" applyFill="1" applyBorder="1" applyAlignment="1">
      <alignment horizontal="left" vertical="top" wrapText="1"/>
    </xf>
    <xf numFmtId="0" fontId="92" fillId="4" borderId="40" xfId="0" applyFont="1" applyFill="1" applyBorder="1" applyAlignment="1">
      <alignment vertical="top"/>
    </xf>
    <xf numFmtId="0" fontId="113" fillId="4" borderId="0" xfId="0" applyFont="1" applyFill="1" applyAlignment="1">
      <alignment horizontal="left" vertical="top"/>
    </xf>
    <xf numFmtId="0" fontId="92" fillId="4" borderId="0" xfId="0" applyFont="1" applyFill="1" applyAlignment="1">
      <alignment horizontal="left" vertical="top" wrapText="1"/>
    </xf>
    <xf numFmtId="0" fontId="59" fillId="11" borderId="40" xfId="0" applyFont="1" applyFill="1" applyBorder="1" applyAlignment="1">
      <alignment vertical="top" wrapText="1"/>
    </xf>
    <xf numFmtId="0" fontId="59" fillId="4" borderId="0" xfId="0" applyFont="1" applyFill="1" applyAlignment="1">
      <alignment vertical="top" wrapText="1"/>
    </xf>
    <xf numFmtId="0" fontId="59" fillId="4" borderId="37" xfId="0" applyFont="1" applyFill="1" applyBorder="1" applyAlignment="1">
      <alignment horizontal="center" vertical="top" wrapText="1"/>
    </xf>
    <xf numFmtId="0" fontId="59" fillId="4" borderId="40" xfId="0" applyFont="1" applyFill="1" applyBorder="1" applyAlignment="1">
      <alignment horizontal="center" vertical="center" wrapText="1"/>
    </xf>
    <xf numFmtId="6" fontId="64" fillId="11" borderId="37" xfId="0" applyNumberFormat="1" applyFont="1" applyFill="1" applyBorder="1" applyAlignment="1">
      <alignment horizontal="center" vertical="center" wrapText="1"/>
    </xf>
    <xf numFmtId="0" fontId="92" fillId="4" borderId="49" xfId="0" applyFont="1" applyFill="1" applyBorder="1" applyAlignment="1">
      <alignment horizontal="left" vertical="top" wrapText="1"/>
    </xf>
    <xf numFmtId="0" fontId="59" fillId="4" borderId="0" xfId="0" applyFont="1" applyFill="1" applyAlignment="1">
      <alignment horizontal="left" vertical="top" wrapText="1"/>
    </xf>
    <xf numFmtId="0" fontId="92" fillId="11" borderId="0" xfId="0" applyFont="1" applyFill="1" applyAlignment="1">
      <alignment horizontal="left" vertical="top" wrapText="1"/>
    </xf>
    <xf numFmtId="0" fontId="59" fillId="11" borderId="0" xfId="0" applyFont="1" applyFill="1" applyAlignment="1">
      <alignment horizontal="left" vertical="top" wrapText="1"/>
    </xf>
    <xf numFmtId="6" fontId="39" fillId="13" borderId="46" xfId="0" applyNumberFormat="1" applyFont="1" applyFill="1" applyBorder="1" applyAlignment="1">
      <alignment horizontal="center" vertical="center" wrapText="1"/>
    </xf>
    <xf numFmtId="0" fontId="64" fillId="11" borderId="0" xfId="0" applyFont="1" applyFill="1" applyAlignment="1">
      <alignment horizontal="left" vertical="top" wrapText="1"/>
    </xf>
    <xf numFmtId="0" fontId="114" fillId="3" borderId="0" xfId="0" applyFont="1" applyFill="1" applyAlignment="1">
      <alignment horizontal="left" vertical="top"/>
    </xf>
    <xf numFmtId="0" fontId="59" fillId="20" borderId="45" xfId="0" applyFont="1" applyFill="1" applyBorder="1" applyAlignment="1">
      <alignment horizontal="left" vertical="top" wrapText="1"/>
    </xf>
    <xf numFmtId="6" fontId="64" fillId="4" borderId="49" xfId="0" applyNumberFormat="1" applyFont="1" applyFill="1" applyBorder="1" applyAlignment="1">
      <alignment horizontal="left" vertical="top" wrapText="1"/>
    </xf>
    <xf numFmtId="0" fontId="59" fillId="11" borderId="0" xfId="0" applyFont="1" applyFill="1" applyAlignment="1">
      <alignment vertical="center" wrapText="1"/>
    </xf>
    <xf numFmtId="0" fontId="92" fillId="11" borderId="0" xfId="0" applyFont="1" applyFill="1" applyAlignment="1">
      <alignment vertical="center" wrapText="1"/>
    </xf>
    <xf numFmtId="0" fontId="64" fillId="11" borderId="0" xfId="0" applyFont="1" applyFill="1" applyAlignment="1">
      <alignment horizontal="left" vertical="center" wrapText="1"/>
    </xf>
    <xf numFmtId="0" fontId="114" fillId="3" borderId="0" xfId="0" applyFont="1" applyFill="1"/>
    <xf numFmtId="0" fontId="92" fillId="4" borderId="38" xfId="0" applyFont="1" applyFill="1" applyBorder="1" applyAlignment="1">
      <alignment horizontal="left" vertical="center" wrapText="1"/>
    </xf>
    <xf numFmtId="0" fontId="92" fillId="4" borderId="41" xfId="0" applyFont="1" applyFill="1" applyBorder="1" applyAlignment="1">
      <alignment horizontal="left" vertical="center" wrapText="1"/>
    </xf>
    <xf numFmtId="0" fontId="92" fillId="4" borderId="44" xfId="0" applyFont="1" applyFill="1" applyBorder="1" applyAlignment="1">
      <alignment horizontal="left" vertical="center" wrapText="1"/>
    </xf>
    <xf numFmtId="0" fontId="59" fillId="4" borderId="41" xfId="0" applyFont="1" applyFill="1" applyBorder="1" applyAlignment="1">
      <alignment horizontal="left" vertical="center" wrapText="1"/>
    </xf>
    <xf numFmtId="0" fontId="59" fillId="4" borderId="44" xfId="0" applyFont="1" applyFill="1" applyBorder="1" applyAlignment="1">
      <alignment horizontal="left" vertical="center" wrapText="1"/>
    </xf>
    <xf numFmtId="0" fontId="59" fillId="4" borderId="38" xfId="0" applyFont="1" applyFill="1" applyBorder="1" applyAlignment="1">
      <alignment horizontal="left" vertical="center" wrapText="1"/>
    </xf>
    <xf numFmtId="0" fontId="6" fillId="3" borderId="29" xfId="2" applyFont="1" applyFill="1" applyBorder="1" applyAlignment="1">
      <alignment vertical="top" wrapText="1"/>
    </xf>
    <xf numFmtId="9" fontId="2" fillId="3" borderId="36" xfId="8" applyFont="1" applyFill="1" applyBorder="1" applyAlignment="1">
      <alignment horizontal="right" vertical="center" wrapText="1"/>
    </xf>
    <xf numFmtId="0" fontId="117" fillId="0" borderId="0" xfId="0" applyFont="1" applyAlignment="1">
      <alignment horizontal="left" vertical="top"/>
    </xf>
    <xf numFmtId="49" fontId="27" fillId="7" borderId="33" xfId="10" applyNumberFormat="1" applyFont="1" applyFill="1" applyBorder="1" applyAlignment="1">
      <alignment horizontal="left" vertical="center" wrapText="1"/>
    </xf>
    <xf numFmtId="9" fontId="10" fillId="4" borderId="28" xfId="8" applyFont="1" applyFill="1" applyBorder="1" applyAlignment="1">
      <alignment horizontal="right" vertical="top" wrapText="1"/>
    </xf>
    <xf numFmtId="10" fontId="10" fillId="4" borderId="28" xfId="8" applyNumberFormat="1" applyFont="1" applyFill="1" applyBorder="1" applyAlignment="1">
      <alignment horizontal="right" vertical="top" wrapText="1"/>
    </xf>
    <xf numFmtId="0" fontId="24" fillId="3" borderId="50" xfId="0" applyFont="1" applyFill="1" applyBorder="1" applyAlignment="1">
      <alignment vertical="top" wrapText="1"/>
    </xf>
    <xf numFmtId="0" fontId="24" fillId="3" borderId="0" xfId="0" applyFont="1" applyFill="1" applyAlignment="1">
      <alignment vertical="top" wrapText="1"/>
    </xf>
    <xf numFmtId="168" fontId="10" fillId="4" borderId="111" xfId="10" applyNumberFormat="1" applyFont="1" applyFill="1" applyBorder="1" applyAlignment="1">
      <alignment horizontal="right" vertical="top" wrapText="1"/>
    </xf>
    <xf numFmtId="10" fontId="10" fillId="4" borderId="198" xfId="8" applyNumberFormat="1" applyFont="1" applyFill="1" applyBorder="1" applyAlignment="1">
      <alignment horizontal="right" vertical="top" wrapText="1"/>
    </xf>
    <xf numFmtId="0" fontId="61" fillId="3" borderId="0" xfId="0" applyFont="1" applyFill="1" applyAlignment="1">
      <alignment vertical="top" wrapText="1"/>
    </xf>
    <xf numFmtId="0" fontId="23" fillId="3" borderId="0" xfId="0" applyFont="1" applyFill="1" applyAlignment="1">
      <alignment vertical="top" wrapText="1"/>
    </xf>
    <xf numFmtId="0" fontId="51" fillId="4" borderId="0" xfId="0" applyFont="1" applyFill="1"/>
    <xf numFmtId="0" fontId="10" fillId="4" borderId="0" xfId="0" applyFont="1" applyFill="1"/>
    <xf numFmtId="0" fontId="15" fillId="4" borderId="3" xfId="0" applyFont="1" applyFill="1" applyBorder="1" applyAlignment="1">
      <alignment vertical="center" wrapText="1"/>
    </xf>
    <xf numFmtId="0" fontId="56" fillId="0" borderId="26" xfId="0" applyFont="1" applyBorder="1" applyAlignment="1">
      <alignment horizontal="center" vertical="center"/>
    </xf>
    <xf numFmtId="0" fontId="10" fillId="4" borderId="199" xfId="0" applyFont="1" applyFill="1" applyBorder="1" applyAlignment="1">
      <alignment horizontal="right" vertical="top" wrapText="1"/>
    </xf>
    <xf numFmtId="0" fontId="10" fillId="4" borderId="200" xfId="0" applyFont="1" applyFill="1" applyBorder="1" applyAlignment="1">
      <alignment horizontal="right" vertical="top" wrapText="1"/>
    </xf>
    <xf numFmtId="0" fontId="10" fillId="4" borderId="201" xfId="0" applyFont="1" applyFill="1" applyBorder="1" applyAlignment="1">
      <alignment horizontal="right" vertical="top" wrapText="1"/>
    </xf>
    <xf numFmtId="0" fontId="10" fillId="4" borderId="19" xfId="0" applyFont="1" applyFill="1" applyBorder="1" applyAlignment="1">
      <alignment horizontal="left" wrapText="1" indent="1"/>
    </xf>
    <xf numFmtId="0" fontId="63" fillId="25" borderId="202" xfId="0" applyFont="1" applyFill="1" applyBorder="1" applyAlignment="1">
      <alignment horizontal="right" vertical="top" wrapText="1"/>
    </xf>
    <xf numFmtId="0" fontId="10" fillId="4" borderId="203" xfId="0" applyFont="1" applyFill="1" applyBorder="1" applyAlignment="1">
      <alignment horizontal="right" vertical="top" wrapText="1"/>
    </xf>
    <xf numFmtId="0" fontId="63" fillId="25" borderId="204" xfId="0" applyFont="1" applyFill="1" applyBorder="1" applyAlignment="1">
      <alignment horizontal="right" vertical="top" wrapText="1"/>
    </xf>
    <xf numFmtId="0" fontId="10" fillId="4" borderId="202" xfId="0" applyFont="1" applyFill="1" applyBorder="1" applyAlignment="1">
      <alignment horizontal="right" vertical="top" wrapText="1"/>
    </xf>
    <xf numFmtId="0" fontId="63" fillId="25" borderId="203" xfId="0" applyFont="1" applyFill="1" applyBorder="1" applyAlignment="1">
      <alignment horizontal="right" vertical="top" wrapText="1"/>
    </xf>
    <xf numFmtId="0" fontId="10" fillId="4" borderId="205" xfId="0" applyFont="1" applyFill="1" applyBorder="1" applyAlignment="1">
      <alignment horizontal="right" vertical="top" wrapText="1"/>
    </xf>
    <xf numFmtId="0" fontId="63" fillId="25" borderId="205" xfId="0" applyFont="1" applyFill="1" applyBorder="1" applyAlignment="1">
      <alignment horizontal="right" vertical="top" wrapText="1"/>
    </xf>
    <xf numFmtId="3" fontId="10" fillId="0" borderId="202" xfId="0" applyNumberFormat="1" applyFont="1" applyBorder="1" applyAlignment="1">
      <alignment horizontal="right" vertical="top" wrapText="1"/>
    </xf>
    <xf numFmtId="0" fontId="25" fillId="3" borderId="0" xfId="0" applyFont="1" applyFill="1" applyAlignment="1">
      <alignment vertical="top" wrapText="1"/>
    </xf>
    <xf numFmtId="49" fontId="10" fillId="16" borderId="105" xfId="10" applyNumberFormat="1" applyFont="1" applyFill="1" applyBorder="1" applyAlignment="1">
      <alignment horizontal="right"/>
    </xf>
    <xf numFmtId="49" fontId="10" fillId="16" borderId="209" xfId="10" applyNumberFormat="1" applyFont="1" applyFill="1" applyBorder="1" applyAlignment="1">
      <alignment horizontal="right"/>
    </xf>
    <xf numFmtId="49" fontId="10" fillId="16" borderId="106" xfId="10" applyNumberFormat="1" applyFont="1" applyFill="1" applyBorder="1" applyAlignment="1">
      <alignment horizontal="right"/>
    </xf>
    <xf numFmtId="49" fontId="10" fillId="16" borderId="210" xfId="10" applyNumberFormat="1" applyFont="1" applyFill="1" applyBorder="1" applyAlignment="1">
      <alignment horizontal="right"/>
    </xf>
    <xf numFmtId="0" fontId="51" fillId="3" borderId="211" xfId="0" applyFont="1" applyFill="1" applyBorder="1" applyAlignment="1">
      <alignment horizontal="left" vertical="top"/>
    </xf>
    <xf numFmtId="0" fontId="18" fillId="3" borderId="211" xfId="0" applyFont="1" applyFill="1" applyBorder="1" applyAlignment="1">
      <alignment horizontal="left" vertical="top" wrapText="1"/>
    </xf>
    <xf numFmtId="0" fontId="92" fillId="3" borderId="0" xfId="0" applyFont="1" applyFill="1" applyAlignment="1">
      <alignment vertical="top" wrapText="1"/>
    </xf>
    <xf numFmtId="1" fontId="3" fillId="3" borderId="92" xfId="10" applyNumberFormat="1" applyFont="1" applyFill="1" applyBorder="1" applyAlignment="1">
      <alignment horizontal="right" vertical="top" wrapText="1"/>
    </xf>
    <xf numFmtId="1" fontId="15" fillId="19" borderId="71" xfId="10" applyNumberFormat="1" applyFont="1" applyFill="1" applyBorder="1" applyAlignment="1">
      <alignment horizontal="right" vertical="top" wrapText="1"/>
    </xf>
    <xf numFmtId="1" fontId="29" fillId="11" borderId="0" xfId="10" applyNumberFormat="1" applyFont="1" applyFill="1" applyBorder="1" applyAlignment="1">
      <alignment horizontal="left" vertical="top"/>
    </xf>
    <xf numFmtId="1" fontId="29" fillId="11" borderId="0" xfId="10" applyNumberFormat="1" applyFont="1" applyFill="1" applyBorder="1" applyAlignment="1">
      <alignment horizontal="left" vertical="top" wrapText="1"/>
    </xf>
    <xf numFmtId="49" fontId="29" fillId="11" borderId="0" xfId="10" applyNumberFormat="1" applyFont="1" applyFill="1" applyBorder="1" applyAlignment="1">
      <alignment horizontal="center" vertical="top" wrapText="1"/>
    </xf>
    <xf numFmtId="2" fontId="10" fillId="16" borderId="86" xfId="10" applyNumberFormat="1" applyFont="1" applyFill="1" applyBorder="1" applyAlignment="1">
      <alignment horizontal="left" vertical="top"/>
    </xf>
    <xf numFmtId="2" fontId="10" fillId="11" borderId="83" xfId="10" applyNumberFormat="1" applyFont="1" applyFill="1" applyBorder="1" applyAlignment="1">
      <alignment horizontal="left" vertical="top" wrapText="1"/>
    </xf>
    <xf numFmtId="2" fontId="10" fillId="11" borderId="71" xfId="10" applyNumberFormat="1" applyFont="1" applyFill="1" applyBorder="1" applyAlignment="1">
      <alignment horizontal="left" vertical="top" wrapText="1"/>
    </xf>
    <xf numFmtId="0" fontId="50" fillId="12" borderId="9" xfId="0" applyFont="1" applyFill="1" applyBorder="1" applyAlignment="1">
      <alignment horizontal="left" vertical="top" wrapText="1"/>
    </xf>
    <xf numFmtId="49" fontId="10" fillId="11" borderId="61" xfId="10" applyNumberFormat="1" applyFont="1" applyFill="1" applyBorder="1" applyAlignment="1">
      <alignment vertical="top" wrapText="1"/>
    </xf>
    <xf numFmtId="1" fontId="29" fillId="11" borderId="14" xfId="10" applyNumberFormat="1" applyFont="1" applyFill="1" applyBorder="1" applyAlignment="1">
      <alignment horizontal="left" vertical="top" wrapText="1"/>
    </xf>
    <xf numFmtId="9" fontId="56" fillId="3" borderId="85" xfId="8" applyFont="1" applyFill="1" applyBorder="1" applyAlignment="1">
      <alignment horizontal="center" vertical="center"/>
    </xf>
    <xf numFmtId="49" fontId="56" fillId="3" borderId="85" xfId="0" applyNumberFormat="1" applyFont="1" applyFill="1" applyBorder="1" applyAlignment="1">
      <alignment horizontal="center" vertical="center"/>
    </xf>
    <xf numFmtId="0" fontId="121" fillId="0" borderId="0" xfId="0" applyFont="1" applyAlignment="1">
      <alignment horizontal="left" vertical="top"/>
    </xf>
    <xf numFmtId="0" fontId="0" fillId="0" borderId="14" xfId="0" applyBorder="1"/>
    <xf numFmtId="0" fontId="122" fillId="3" borderId="0" xfId="0" applyFont="1" applyFill="1" applyAlignment="1">
      <alignment horizontal="left" vertical="top" wrapText="1"/>
    </xf>
    <xf numFmtId="0" fontId="33" fillId="3" borderId="0" xfId="0" applyFont="1" applyFill="1" applyAlignment="1">
      <alignment horizontal="left" vertical="top" wrapText="1"/>
    </xf>
    <xf numFmtId="0" fontId="20" fillId="3" borderId="0" xfId="0" applyFont="1" applyFill="1" applyAlignment="1">
      <alignment wrapText="1"/>
    </xf>
    <xf numFmtId="0" fontId="46" fillId="3" borderId="14" xfId="0" applyFont="1" applyFill="1" applyBorder="1" applyAlignment="1">
      <alignment horizontal="left" vertical="top" indent="1"/>
    </xf>
    <xf numFmtId="0" fontId="123" fillId="3" borderId="16" xfId="0" applyFont="1" applyFill="1" applyBorder="1" applyAlignment="1">
      <alignment vertical="center" wrapText="1"/>
    </xf>
    <xf numFmtId="3" fontId="2" fillId="2" borderId="0" xfId="2" applyNumberFormat="1" applyFont="1" applyFill="1" applyAlignment="1">
      <alignment horizontal="right" vertical="center" wrapText="1"/>
    </xf>
    <xf numFmtId="0" fontId="81" fillId="2" borderId="0" xfId="2" applyFont="1" applyFill="1" applyAlignment="1">
      <alignment horizontal="right" vertical="center" wrapText="1"/>
    </xf>
    <xf numFmtId="0" fontId="25" fillId="2" borderId="0" xfId="2" applyFont="1" applyFill="1" applyAlignment="1">
      <alignment horizontal="right" vertical="center" wrapText="1"/>
    </xf>
    <xf numFmtId="3" fontId="3" fillId="2" borderId="0" xfId="2" applyNumberFormat="1" applyFont="1" applyFill="1" applyAlignment="1">
      <alignment horizontal="right" vertical="center" wrapText="1"/>
    </xf>
    <xf numFmtId="165" fontId="21" fillId="2" borderId="0" xfId="2" applyNumberFormat="1" applyFont="1" applyFill="1" applyAlignment="1">
      <alignment horizontal="right" vertical="center" wrapText="1"/>
    </xf>
    <xf numFmtId="0" fontId="81" fillId="2" borderId="1" xfId="2" applyFont="1" applyFill="1" applyBorder="1" applyAlignment="1">
      <alignment horizontal="right" vertical="center" wrapText="1"/>
    </xf>
    <xf numFmtId="165" fontId="6" fillId="3" borderId="0" xfId="2" applyNumberFormat="1" applyFont="1" applyFill="1" applyAlignment="1">
      <alignment vertical="center" wrapText="1"/>
    </xf>
    <xf numFmtId="171" fontId="6" fillId="2" borderId="0" xfId="2" applyNumberFormat="1" applyFont="1" applyFill="1" applyAlignment="1">
      <alignment vertical="center" wrapText="1"/>
    </xf>
    <xf numFmtId="2" fontId="5" fillId="2" borderId="0" xfId="2" applyNumberFormat="1" applyFont="1" applyFill="1" applyAlignment="1">
      <alignment vertical="center" wrapText="1"/>
    </xf>
    <xf numFmtId="0" fontId="2" fillId="2" borderId="0" xfId="2" applyFont="1" applyFill="1" applyAlignment="1">
      <alignment horizontal="right" vertical="center" wrapText="1"/>
    </xf>
    <xf numFmtId="9" fontId="2" fillId="2" borderId="0" xfId="8" applyFont="1" applyFill="1" applyBorder="1" applyAlignment="1">
      <alignment horizontal="right" vertical="center" wrapText="1"/>
    </xf>
    <xf numFmtId="0" fontId="3" fillId="3" borderId="0" xfId="2" applyFont="1" applyFill="1" applyAlignment="1">
      <alignment horizontal="left" vertical="top" wrapText="1"/>
    </xf>
    <xf numFmtId="3" fontId="2" fillId="3" borderId="0" xfId="2" applyNumberFormat="1" applyFont="1" applyFill="1" applyAlignment="1">
      <alignment horizontal="right" vertical="center" wrapText="1"/>
    </xf>
    <xf numFmtId="0" fontId="2" fillId="3" borderId="0" xfId="2" applyFont="1" applyFill="1" applyAlignment="1">
      <alignment horizontal="right" vertical="center" wrapText="1"/>
    </xf>
    <xf numFmtId="2" fontId="2" fillId="3" borderId="0" xfId="2" applyNumberFormat="1" applyFont="1" applyFill="1" applyAlignment="1">
      <alignment horizontal="right" vertical="center" wrapText="1"/>
    </xf>
    <xf numFmtId="1" fontId="2" fillId="3" borderId="0" xfId="10" applyNumberFormat="1" applyFont="1" applyFill="1" applyBorder="1" applyAlignment="1">
      <alignment horizontal="right"/>
    </xf>
    <xf numFmtId="0" fontId="90" fillId="3" borderId="0" xfId="2" applyFont="1" applyFill="1" applyAlignment="1">
      <alignment horizontal="right" vertical="center" wrapText="1"/>
    </xf>
    <xf numFmtId="9" fontId="2" fillId="3" borderId="0" xfId="8" applyFont="1" applyFill="1" applyBorder="1" applyAlignment="1">
      <alignment vertical="center" wrapText="1"/>
    </xf>
    <xf numFmtId="9" fontId="3" fillId="3" borderId="0" xfId="8" applyFont="1" applyFill="1" applyBorder="1" applyAlignment="1">
      <alignment vertical="center" wrapText="1"/>
    </xf>
    <xf numFmtId="167" fontId="2" fillId="3" borderId="0" xfId="10" applyNumberFormat="1" applyFont="1" applyFill="1" applyBorder="1" applyAlignment="1">
      <alignment vertical="center" wrapText="1"/>
    </xf>
    <xf numFmtId="0" fontId="3" fillId="2" borderId="0" xfId="2" applyFont="1" applyFill="1" applyAlignment="1">
      <alignment horizontal="center" vertical="center" wrapText="1"/>
    </xf>
    <xf numFmtId="0" fontId="3" fillId="3" borderId="1" xfId="2" applyFont="1" applyFill="1" applyBorder="1" applyAlignment="1">
      <alignment horizontal="left" vertical="center" wrapText="1"/>
    </xf>
    <xf numFmtId="167" fontId="36" fillId="3" borderId="0" xfId="10" applyNumberFormat="1" applyFont="1" applyFill="1" applyBorder="1" applyAlignment="1">
      <alignment horizontal="right" vertical="center" wrapText="1"/>
    </xf>
    <xf numFmtId="49" fontId="81" fillId="3" borderId="0" xfId="2" applyNumberFormat="1" applyFont="1" applyFill="1" applyAlignment="1">
      <alignment horizontal="right" vertical="center" wrapText="1"/>
    </xf>
    <xf numFmtId="0" fontId="8" fillId="3" borderId="0" xfId="9" applyFill="1" applyBorder="1" applyAlignment="1">
      <alignment horizontal="left" vertical="center"/>
    </xf>
    <xf numFmtId="167" fontId="10" fillId="11" borderId="190" xfId="10" applyNumberFormat="1" applyFont="1" applyFill="1" applyBorder="1" applyAlignment="1">
      <alignment horizontal="right" vertical="top" wrapText="1"/>
    </xf>
    <xf numFmtId="167" fontId="10" fillId="11" borderId="191" xfId="10" applyNumberFormat="1" applyFont="1" applyFill="1" applyBorder="1" applyAlignment="1">
      <alignment horizontal="right" vertical="top" wrapText="1"/>
    </xf>
    <xf numFmtId="0" fontId="11" fillId="9" borderId="1" xfId="0" applyFont="1" applyFill="1" applyBorder="1" applyAlignment="1">
      <alignment vertical="center" wrapText="1"/>
    </xf>
    <xf numFmtId="0" fontId="39" fillId="2" borderId="3" xfId="0" applyFont="1" applyFill="1" applyBorder="1" applyAlignment="1">
      <alignment horizontal="left" vertical="top" wrapText="1"/>
    </xf>
    <xf numFmtId="0" fontId="126" fillId="6" borderId="2" xfId="0" applyFont="1" applyFill="1" applyBorder="1" applyAlignment="1">
      <alignment horizontal="left" vertical="center" wrapText="1"/>
    </xf>
    <xf numFmtId="0" fontId="126" fillId="6" borderId="3" xfId="0" applyFont="1" applyFill="1" applyBorder="1" applyAlignment="1">
      <alignment horizontal="left" vertical="center" wrapText="1"/>
    </xf>
    <xf numFmtId="2" fontId="33" fillId="3" borderId="5" xfId="0" applyNumberFormat="1" applyFont="1" applyFill="1" applyBorder="1" applyAlignment="1">
      <alignment horizontal="left" vertical="center"/>
    </xf>
    <xf numFmtId="0" fontId="33" fillId="3" borderId="5" xfId="0" applyFont="1" applyFill="1" applyBorder="1" applyAlignment="1">
      <alignment horizontal="left" vertical="center" wrapText="1"/>
    </xf>
    <xf numFmtId="0" fontId="0" fillId="3" borderId="5" xfId="0" applyFill="1" applyBorder="1" applyAlignment="1">
      <alignment horizontal="left" vertical="center"/>
    </xf>
    <xf numFmtId="2" fontId="0" fillId="3" borderId="0" xfId="0" applyNumberFormat="1" applyFill="1" applyAlignment="1">
      <alignment horizontal="left" vertical="center"/>
    </xf>
    <xf numFmtId="2" fontId="33" fillId="3" borderId="1" xfId="0" applyNumberFormat="1" applyFont="1" applyFill="1" applyBorder="1" applyAlignment="1">
      <alignment horizontal="left" vertical="center"/>
    </xf>
    <xf numFmtId="0" fontId="33" fillId="3" borderId="1" xfId="0" applyFont="1" applyFill="1" applyBorder="1" applyAlignment="1">
      <alignment horizontal="left" vertical="center" wrapText="1"/>
    </xf>
    <xf numFmtId="0" fontId="0" fillId="3" borderId="1" xfId="0" applyFill="1" applyBorder="1" applyAlignment="1">
      <alignment horizontal="left" vertical="center"/>
    </xf>
    <xf numFmtId="2" fontId="33" fillId="3" borderId="5" xfId="0" applyNumberFormat="1" applyFont="1" applyFill="1" applyBorder="1" applyAlignment="1">
      <alignment horizontal="left" vertical="center" wrapText="1"/>
    </xf>
    <xf numFmtId="2" fontId="33" fillId="3" borderId="1" xfId="0" applyNumberFormat="1" applyFont="1" applyFill="1" applyBorder="1" applyAlignment="1">
      <alignment horizontal="left" vertical="center" wrapText="1"/>
    </xf>
    <xf numFmtId="2" fontId="33" fillId="3" borderId="0" xfId="0" applyNumberFormat="1" applyFont="1" applyFill="1" applyAlignment="1">
      <alignment horizontal="left" vertical="center" wrapText="1"/>
    </xf>
    <xf numFmtId="2" fontId="125" fillId="3" borderId="0" xfId="0" applyNumberFormat="1" applyFont="1" applyFill="1" applyAlignment="1">
      <alignment horizontal="left" vertical="center" wrapText="1"/>
    </xf>
    <xf numFmtId="0" fontId="8" fillId="3" borderId="0" xfId="9" applyFill="1" applyAlignment="1">
      <alignment horizontal="left" vertical="center" wrapText="1"/>
    </xf>
    <xf numFmtId="0" fontId="93" fillId="2" borderId="5" xfId="0" applyFont="1" applyFill="1" applyBorder="1" applyAlignment="1">
      <alignment horizontal="left" vertical="center" wrapText="1"/>
    </xf>
    <xf numFmtId="0" fontId="93" fillId="2" borderId="1" xfId="0" applyFont="1" applyFill="1" applyBorder="1" applyAlignment="1">
      <alignment horizontal="left" vertical="center" wrapText="1"/>
    </xf>
    <xf numFmtId="0" fontId="93" fillId="4" borderId="3" xfId="0" applyFont="1" applyFill="1" applyBorder="1" applyAlignment="1">
      <alignment horizontal="left" vertical="center" wrapText="1"/>
    </xf>
    <xf numFmtId="0" fontId="33" fillId="2" borderId="3" xfId="0" applyFont="1" applyFill="1" applyBorder="1" applyAlignment="1">
      <alignment horizontal="left" vertical="center" wrapText="1"/>
    </xf>
    <xf numFmtId="2" fontId="33" fillId="3" borderId="3" xfId="0" applyNumberFormat="1" applyFont="1" applyFill="1" applyBorder="1" applyAlignment="1">
      <alignment horizontal="left" vertical="center"/>
    </xf>
    <xf numFmtId="0" fontId="0" fillId="3" borderId="3" xfId="0" applyFill="1" applyBorder="1" applyAlignment="1">
      <alignment horizontal="left" vertical="center"/>
    </xf>
    <xf numFmtId="2" fontId="30" fillId="3" borderId="5" xfId="0" applyNumberFormat="1" applyFont="1" applyFill="1" applyBorder="1" applyAlignment="1">
      <alignment horizontal="left" vertical="center"/>
    </xf>
    <xf numFmtId="2" fontId="30" fillId="3" borderId="1" xfId="0" applyNumberFormat="1" applyFont="1" applyFill="1" applyBorder="1" applyAlignment="1">
      <alignment horizontal="left" vertical="center"/>
    </xf>
    <xf numFmtId="2" fontId="30" fillId="3" borderId="0" xfId="0" applyNumberFormat="1" applyFont="1" applyFill="1" applyAlignment="1">
      <alignment horizontal="left" vertical="center"/>
    </xf>
    <xf numFmtId="0" fontId="48" fillId="2" borderId="0" xfId="0" applyFont="1" applyFill="1" applyAlignment="1">
      <alignment horizontal="left" vertical="top" wrapText="1"/>
    </xf>
    <xf numFmtId="0" fontId="127" fillId="3" borderId="0" xfId="9" applyFont="1" applyFill="1" applyAlignment="1">
      <alignment horizontal="left" vertical="top" wrapText="1"/>
    </xf>
    <xf numFmtId="0" fontId="127" fillId="3" borderId="16" xfId="9" applyFont="1" applyFill="1" applyBorder="1" applyAlignment="1">
      <alignment horizontal="left" vertical="top" wrapText="1"/>
    </xf>
    <xf numFmtId="0" fontId="30" fillId="3" borderId="0" xfId="0" applyFont="1" applyFill="1" applyAlignment="1">
      <alignment horizontal="left" vertical="top" wrapText="1"/>
    </xf>
    <xf numFmtId="0" fontId="127" fillId="0" borderId="0" xfId="9" applyFont="1"/>
    <xf numFmtId="0" fontId="9" fillId="10" borderId="0" xfId="0" applyFont="1" applyFill="1" applyAlignment="1">
      <alignment horizontal="left" vertical="top" wrapText="1"/>
    </xf>
    <xf numFmtId="0" fontId="0" fillId="10" borderId="0" xfId="0" applyFill="1"/>
    <xf numFmtId="0" fontId="8" fillId="3" borderId="0" xfId="9" applyFill="1" applyAlignment="1">
      <alignment horizontal="left" vertical="center"/>
    </xf>
    <xf numFmtId="0" fontId="128" fillId="9" borderId="0" xfId="0" applyFont="1" applyFill="1" applyAlignment="1">
      <alignment horizontal="center"/>
    </xf>
    <xf numFmtId="0" fontId="100" fillId="9" borderId="0" xfId="0" applyFont="1" applyFill="1" applyAlignment="1">
      <alignment horizontal="center"/>
    </xf>
    <xf numFmtId="1" fontId="10" fillId="4" borderId="213" xfId="10" applyNumberFormat="1" applyFont="1" applyFill="1" applyBorder="1" applyAlignment="1">
      <alignment horizontal="right"/>
    </xf>
    <xf numFmtId="165" fontId="6" fillId="2" borderId="62" xfId="2" applyNumberFormat="1" applyFont="1" applyFill="1" applyBorder="1" applyAlignment="1">
      <alignment vertical="center" wrapText="1"/>
    </xf>
    <xf numFmtId="2" fontId="6" fillId="2" borderId="35" xfId="2" applyNumberFormat="1" applyFont="1" applyFill="1" applyBorder="1" applyAlignment="1">
      <alignment vertical="center" wrapText="1"/>
    </xf>
    <xf numFmtId="1" fontId="5" fillId="2" borderId="36" xfId="2" applyNumberFormat="1" applyFont="1" applyFill="1" applyBorder="1" applyAlignment="1">
      <alignment vertical="center" wrapText="1"/>
    </xf>
    <xf numFmtId="1" fontId="36" fillId="3" borderId="50" xfId="10" applyNumberFormat="1" applyFont="1" applyFill="1" applyBorder="1" applyAlignment="1">
      <alignment horizontal="right" vertical="center" wrapText="1"/>
    </xf>
    <xf numFmtId="1" fontId="36" fillId="3" borderId="147" xfId="10" applyNumberFormat="1" applyFont="1" applyFill="1" applyBorder="1" applyAlignment="1">
      <alignment horizontal="right" vertical="center" wrapText="1"/>
    </xf>
    <xf numFmtId="43" fontId="36" fillId="3" borderId="36" xfId="10" applyFont="1" applyFill="1" applyBorder="1" applyAlignment="1">
      <alignment horizontal="right" vertical="center" wrapText="1"/>
    </xf>
    <xf numFmtId="167" fontId="2" fillId="3" borderId="214" xfId="10" applyNumberFormat="1" applyFont="1" applyFill="1" applyBorder="1" applyAlignment="1">
      <alignment vertical="center" wrapText="1"/>
    </xf>
    <xf numFmtId="167" fontId="2" fillId="3" borderId="155" xfId="10" applyNumberFormat="1" applyFont="1" applyFill="1" applyBorder="1" applyAlignment="1">
      <alignment vertical="center" wrapText="1"/>
    </xf>
    <xf numFmtId="167" fontId="36" fillId="3" borderId="156" xfId="10" applyNumberFormat="1" applyFont="1" applyFill="1" applyBorder="1" applyAlignment="1">
      <alignment vertical="center" wrapText="1"/>
    </xf>
    <xf numFmtId="0" fontId="19" fillId="3" borderId="215" xfId="0" applyFont="1" applyFill="1" applyBorder="1"/>
    <xf numFmtId="0" fontId="40" fillId="3" borderId="152" xfId="0" applyFont="1" applyFill="1" applyBorder="1" applyAlignment="1">
      <alignment horizontal="left" vertical="center"/>
    </xf>
    <xf numFmtId="0" fontId="40" fillId="3" borderId="153" xfId="0" applyFont="1" applyFill="1" applyBorder="1" applyAlignment="1">
      <alignment horizontal="left" vertical="center"/>
    </xf>
    <xf numFmtId="167" fontId="3" fillId="3" borderId="155" xfId="10" applyNumberFormat="1" applyFont="1" applyFill="1" applyBorder="1" applyAlignment="1">
      <alignment vertical="center" wrapText="1"/>
    </xf>
    <xf numFmtId="9" fontId="6" fillId="3" borderId="155" xfId="2" applyNumberFormat="1" applyFont="1" applyFill="1" applyBorder="1" applyAlignment="1">
      <alignment vertical="center" wrapText="1"/>
    </xf>
    <xf numFmtId="9" fontId="6" fillId="3" borderId="156" xfId="2" applyNumberFormat="1" applyFont="1" applyFill="1" applyBorder="1" applyAlignment="1">
      <alignment vertical="center" wrapText="1"/>
    </xf>
    <xf numFmtId="0" fontId="21" fillId="3" borderId="152" xfId="2" applyFont="1" applyFill="1" applyBorder="1" applyAlignment="1">
      <alignment vertical="top" wrapText="1"/>
    </xf>
    <xf numFmtId="0" fontId="21" fillId="3" borderId="153" xfId="2" applyFont="1" applyFill="1" applyBorder="1" applyAlignment="1">
      <alignment vertical="top" wrapText="1"/>
    </xf>
    <xf numFmtId="165" fontId="6" fillId="3" borderId="216" xfId="2" applyNumberFormat="1" applyFont="1" applyFill="1" applyBorder="1" applyAlignment="1">
      <alignment vertical="center" wrapText="1"/>
    </xf>
    <xf numFmtId="165" fontId="6" fillId="3" borderId="156" xfId="2" applyNumberFormat="1" applyFont="1" applyFill="1" applyBorder="1" applyAlignment="1">
      <alignment vertical="center" wrapText="1"/>
    </xf>
    <xf numFmtId="0" fontId="21" fillId="3" borderId="151" xfId="2" applyFont="1" applyFill="1" applyBorder="1" applyAlignment="1">
      <alignment vertical="top" wrapText="1"/>
    </xf>
    <xf numFmtId="0" fontId="21" fillId="2" borderId="153" xfId="2" applyFont="1" applyFill="1" applyBorder="1" applyAlignment="1">
      <alignment vertical="top" wrapText="1"/>
    </xf>
    <xf numFmtId="0" fontId="21" fillId="3" borderId="173" xfId="2" applyFont="1" applyFill="1" applyBorder="1" applyAlignment="1">
      <alignment vertical="top" wrapText="1"/>
    </xf>
    <xf numFmtId="167" fontId="36" fillId="3" borderId="154" xfId="10" applyNumberFormat="1" applyFont="1" applyFill="1" applyBorder="1" applyAlignment="1">
      <alignment vertical="center" wrapText="1"/>
    </xf>
    <xf numFmtId="0" fontId="81" fillId="3" borderId="155" xfId="2" applyFont="1" applyFill="1" applyBorder="1" applyAlignment="1">
      <alignment horizontal="right" vertical="center" wrapText="1"/>
    </xf>
    <xf numFmtId="166" fontId="3" fillId="3" borderId="216" xfId="8" applyNumberFormat="1" applyFont="1" applyFill="1" applyBorder="1" applyAlignment="1">
      <alignment vertical="center" wrapText="1"/>
    </xf>
    <xf numFmtId="167" fontId="64" fillId="3" borderId="155" xfId="10" applyNumberFormat="1" applyFont="1" applyFill="1" applyBorder="1" applyAlignment="1">
      <alignment vertical="center" wrapText="1"/>
    </xf>
    <xf numFmtId="167" fontId="36" fillId="3" borderId="155" xfId="10" applyNumberFormat="1" applyFont="1" applyFill="1" applyBorder="1" applyAlignment="1">
      <alignment vertical="center" wrapText="1"/>
    </xf>
    <xf numFmtId="0" fontId="21" fillId="2" borderId="218" xfId="2" applyFont="1" applyFill="1" applyBorder="1" applyAlignment="1">
      <alignment vertical="top" wrapText="1"/>
    </xf>
    <xf numFmtId="0" fontId="21" fillId="2" borderId="219" xfId="2" applyFont="1" applyFill="1" applyBorder="1" applyAlignment="1">
      <alignment vertical="top" wrapText="1"/>
    </xf>
    <xf numFmtId="167" fontId="36" fillId="3" borderId="216" xfId="10" applyNumberFormat="1" applyFont="1" applyFill="1" applyBorder="1" applyAlignment="1">
      <alignment vertical="center" wrapText="1"/>
    </xf>
    <xf numFmtId="167" fontId="64" fillId="3" borderId="156" xfId="10" applyNumberFormat="1" applyFont="1" applyFill="1" applyBorder="1" applyAlignment="1">
      <alignment vertical="center" wrapText="1"/>
    </xf>
    <xf numFmtId="0" fontId="21" fillId="2" borderId="151" xfId="2" applyFont="1" applyFill="1" applyBorder="1" applyAlignment="1">
      <alignment vertical="top" wrapText="1"/>
    </xf>
    <xf numFmtId="0" fontId="21" fillId="2" borderId="152" xfId="2" applyFont="1" applyFill="1" applyBorder="1" applyAlignment="1">
      <alignment vertical="top" wrapText="1"/>
    </xf>
    <xf numFmtId="165" fontId="2" fillId="3" borderId="154" xfId="2" applyNumberFormat="1" applyFont="1" applyFill="1" applyBorder="1" applyAlignment="1">
      <alignment vertical="center" wrapText="1"/>
    </xf>
    <xf numFmtId="167" fontId="3" fillId="3" borderId="217" xfId="10" applyNumberFormat="1" applyFont="1" applyFill="1" applyBorder="1" applyAlignment="1">
      <alignment vertical="center" wrapText="1"/>
    </xf>
    <xf numFmtId="171" fontId="6" fillId="3" borderId="154" xfId="2" applyNumberFormat="1" applyFont="1" applyFill="1" applyBorder="1" applyAlignment="1">
      <alignment vertical="center" wrapText="1"/>
    </xf>
    <xf numFmtId="171" fontId="2" fillId="3" borderId="155" xfId="2" applyNumberFormat="1" applyFont="1" applyFill="1" applyBorder="1" applyAlignment="1">
      <alignment vertical="center" wrapText="1"/>
    </xf>
    <xf numFmtId="9" fontId="5" fillId="3" borderId="155" xfId="8" applyFont="1" applyFill="1" applyBorder="1" applyAlignment="1">
      <alignment vertical="center" wrapText="1"/>
    </xf>
    <xf numFmtId="171" fontId="6" fillId="3" borderId="155" xfId="2" applyNumberFormat="1" applyFont="1" applyFill="1" applyBorder="1" applyAlignment="1">
      <alignment vertical="center" wrapText="1"/>
    </xf>
    <xf numFmtId="174" fontId="6" fillId="3" borderId="155" xfId="2" applyNumberFormat="1" applyFont="1" applyFill="1" applyBorder="1" applyAlignment="1">
      <alignment vertical="center" wrapText="1"/>
    </xf>
    <xf numFmtId="9" fontId="6" fillId="3" borderId="155" xfId="8" applyFont="1" applyFill="1" applyBorder="1" applyAlignment="1">
      <alignment vertical="center" wrapText="1"/>
    </xf>
    <xf numFmtId="170" fontId="36" fillId="3" borderId="156" xfId="2" applyNumberFormat="1" applyFont="1" applyFill="1" applyBorder="1" applyAlignment="1">
      <alignment vertical="center" wrapText="1"/>
    </xf>
    <xf numFmtId="0" fontId="21" fillId="2" borderId="220" xfId="2" applyFont="1" applyFill="1" applyBorder="1" applyAlignment="1">
      <alignment vertical="top" wrapText="1"/>
    </xf>
    <xf numFmtId="0" fontId="25" fillId="2" borderId="152" xfId="2" applyFont="1" applyFill="1" applyBorder="1" applyAlignment="1">
      <alignment vertical="top" wrapText="1"/>
    </xf>
    <xf numFmtId="0" fontId="2" fillId="3" borderId="216" xfId="2" applyFont="1" applyFill="1" applyBorder="1" applyAlignment="1">
      <alignment vertical="center" wrapText="1"/>
    </xf>
    <xf numFmtId="0" fontId="2" fillId="3" borderId="217" xfId="2" applyFont="1" applyFill="1" applyBorder="1" applyAlignment="1">
      <alignment vertical="center" wrapText="1"/>
    </xf>
    <xf numFmtId="0" fontId="21" fillId="2" borderId="221" xfId="2" applyFont="1" applyFill="1" applyBorder="1" applyAlignment="1">
      <alignment vertical="top" wrapText="1"/>
    </xf>
    <xf numFmtId="1" fontId="3" fillId="3" borderId="155" xfId="10" applyNumberFormat="1" applyFont="1" applyFill="1" applyBorder="1" applyAlignment="1">
      <alignment vertical="center" wrapText="1"/>
    </xf>
    <xf numFmtId="9" fontId="2" fillId="3" borderId="155" xfId="8" applyFont="1" applyFill="1" applyBorder="1" applyAlignment="1">
      <alignment vertical="center" wrapText="1"/>
    </xf>
    <xf numFmtId="9" fontId="3" fillId="3" borderId="217" xfId="8" applyFont="1" applyFill="1" applyBorder="1" applyAlignment="1">
      <alignment vertical="center" wrapText="1"/>
    </xf>
    <xf numFmtId="0" fontId="21" fillId="2" borderId="215" xfId="2" applyFont="1" applyFill="1" applyBorder="1" applyAlignment="1">
      <alignment vertical="top" wrapText="1"/>
    </xf>
    <xf numFmtId="167" fontId="2" fillId="3" borderId="154" xfId="10" applyNumberFormat="1" applyFont="1" applyFill="1" applyBorder="1" applyAlignment="1">
      <alignment vertical="center" wrapText="1"/>
    </xf>
    <xf numFmtId="1" fontId="3" fillId="3" borderId="155" xfId="2" applyNumberFormat="1" applyFont="1" applyFill="1" applyBorder="1" applyAlignment="1">
      <alignment vertical="center" wrapText="1"/>
    </xf>
    <xf numFmtId="1" fontId="3" fillId="3" borderId="217" xfId="2" applyNumberFormat="1" applyFont="1" applyFill="1" applyBorder="1" applyAlignment="1">
      <alignment vertical="center" wrapText="1"/>
    </xf>
    <xf numFmtId="167" fontId="15" fillId="4" borderId="222" xfId="10" applyNumberFormat="1" applyFont="1" applyFill="1" applyBorder="1" applyAlignment="1">
      <alignment horizontal="right" vertical="center" wrapText="1"/>
    </xf>
    <xf numFmtId="167" fontId="3" fillId="3" borderId="155" xfId="10" applyNumberFormat="1" applyFont="1" applyFill="1" applyBorder="1" applyAlignment="1">
      <alignment horizontal="right" vertical="center" wrapText="1"/>
    </xf>
    <xf numFmtId="0" fontId="3" fillId="3" borderId="155" xfId="2" applyFont="1" applyFill="1" applyBorder="1" applyAlignment="1">
      <alignment horizontal="right" vertical="center" wrapText="1"/>
    </xf>
    <xf numFmtId="0" fontId="21" fillId="2" borderId="223" xfId="2" applyFont="1" applyFill="1" applyBorder="1" applyAlignment="1">
      <alignment vertical="top" wrapText="1"/>
    </xf>
    <xf numFmtId="1" fontId="3" fillId="3" borderId="35" xfId="10" applyNumberFormat="1" applyFont="1" applyFill="1" applyBorder="1" applyAlignment="1">
      <alignment horizontal="right"/>
    </xf>
    <xf numFmtId="1" fontId="3" fillId="0" borderId="35" xfId="10" applyNumberFormat="1" applyFont="1" applyFill="1" applyBorder="1" applyAlignment="1">
      <alignment horizontal="right"/>
    </xf>
    <xf numFmtId="1" fontId="2" fillId="3" borderId="35" xfId="10" applyNumberFormat="1" applyFont="1" applyFill="1" applyBorder="1" applyAlignment="1">
      <alignment horizontal="right"/>
    </xf>
    <xf numFmtId="2" fontId="2" fillId="3" borderId="35" xfId="10" applyNumberFormat="1" applyFont="1" applyFill="1" applyBorder="1" applyAlignment="1">
      <alignment horizontal="right"/>
    </xf>
    <xf numFmtId="167" fontId="2" fillId="3" borderId="62" xfId="10" applyNumberFormat="1" applyFont="1" applyFill="1" applyBorder="1" applyAlignment="1">
      <alignment horizontal="right"/>
    </xf>
    <xf numFmtId="167" fontId="2" fillId="3" borderId="1" xfId="10" applyNumberFormat="1" applyFont="1" applyFill="1" applyBorder="1" applyAlignment="1">
      <alignment horizontal="right"/>
    </xf>
    <xf numFmtId="0" fontId="21" fillId="2" borderId="174" xfId="2" applyFont="1" applyFill="1" applyBorder="1" applyAlignment="1">
      <alignment vertical="top" wrapText="1"/>
    </xf>
    <xf numFmtId="0" fontId="92" fillId="2" borderId="151" xfId="2" applyFont="1" applyFill="1" applyBorder="1" applyAlignment="1">
      <alignment vertical="top" wrapText="1"/>
    </xf>
    <xf numFmtId="0" fontId="21" fillId="2" borderId="174" xfId="2" applyFont="1" applyFill="1" applyBorder="1" applyAlignment="1">
      <alignment horizontal="center" vertical="center" wrapText="1"/>
    </xf>
    <xf numFmtId="0" fontId="21" fillId="2" borderId="173" xfId="2" applyFont="1" applyFill="1" applyBorder="1" applyAlignment="1">
      <alignment horizontal="center" vertical="center" wrapText="1"/>
    </xf>
    <xf numFmtId="0" fontId="41" fillId="3" borderId="152" xfId="0" applyFont="1" applyFill="1" applyBorder="1" applyAlignment="1">
      <alignment horizontal="left" vertical="center"/>
    </xf>
    <xf numFmtId="0" fontId="3" fillId="7" borderId="5" xfId="2" applyFont="1" applyFill="1" applyBorder="1" applyAlignment="1">
      <alignment vertical="top" wrapText="1"/>
    </xf>
    <xf numFmtId="0" fontId="3" fillId="7" borderId="0" xfId="2" applyFont="1" applyFill="1" applyAlignment="1">
      <alignment vertical="top" wrapText="1"/>
    </xf>
    <xf numFmtId="0" fontId="3" fillId="7" borderId="0" xfId="2" applyFont="1" applyFill="1" applyAlignment="1">
      <alignment vertical="center" wrapText="1"/>
    </xf>
    <xf numFmtId="0" fontId="3" fillId="7" borderId="1" xfId="2" applyFont="1" applyFill="1" applyBorder="1" applyAlignment="1">
      <alignment vertical="top" wrapText="1"/>
    </xf>
    <xf numFmtId="0" fontId="8" fillId="3" borderId="0" xfId="9" applyFill="1" applyAlignment="1">
      <alignment horizontal="center" vertical="center" wrapText="1"/>
    </xf>
    <xf numFmtId="0" fontId="124" fillId="3" borderId="14" xfId="0" applyFont="1" applyFill="1" applyBorder="1" applyAlignment="1">
      <alignment horizontal="center" vertical="center" wrapText="1"/>
    </xf>
    <xf numFmtId="0" fontId="47" fillId="3" borderId="0" xfId="0" applyFont="1" applyFill="1" applyAlignment="1">
      <alignment horizontal="center" vertical="center" wrapText="1"/>
    </xf>
    <xf numFmtId="0" fontId="64" fillId="3" borderId="181" xfId="0" applyFont="1" applyFill="1" applyBorder="1" applyAlignment="1">
      <alignment horizontal="left" vertical="top" wrapText="1"/>
    </xf>
    <xf numFmtId="0" fontId="64" fillId="3" borderId="119" xfId="0" applyFont="1" applyFill="1" applyBorder="1" applyAlignment="1">
      <alignment horizontal="left" vertical="top" wrapText="1"/>
    </xf>
    <xf numFmtId="0" fontId="64" fillId="3" borderId="182" xfId="0" applyFont="1" applyFill="1" applyBorder="1" applyAlignment="1">
      <alignment horizontal="left" vertical="top" wrapText="1"/>
    </xf>
    <xf numFmtId="0" fontId="64" fillId="3" borderId="183" xfId="0" applyFont="1" applyFill="1" applyBorder="1" applyAlignment="1">
      <alignment horizontal="left" vertical="top" wrapText="1"/>
    </xf>
    <xf numFmtId="0" fontId="64" fillId="3" borderId="0" xfId="0" applyFont="1" applyFill="1" applyAlignment="1">
      <alignment horizontal="left" vertical="top" wrapText="1"/>
    </xf>
    <xf numFmtId="0" fontId="64" fillId="3" borderId="184" xfId="0" applyFont="1" applyFill="1" applyBorder="1" applyAlignment="1">
      <alignment horizontal="left" vertical="top" wrapText="1"/>
    </xf>
    <xf numFmtId="0" fontId="64" fillId="3" borderId="185" xfId="0" applyFont="1" applyFill="1" applyBorder="1" applyAlignment="1">
      <alignment horizontal="left" vertical="top" wrapText="1"/>
    </xf>
    <xf numFmtId="0" fontId="64" fillId="3" borderId="29" xfId="0" applyFont="1" applyFill="1" applyBorder="1" applyAlignment="1">
      <alignment horizontal="left" vertical="top" wrapText="1"/>
    </xf>
    <xf numFmtId="0" fontId="64" fillId="3" borderId="122" xfId="0" applyFont="1" applyFill="1" applyBorder="1" applyAlignment="1">
      <alignment horizontal="left" vertical="top" wrapText="1"/>
    </xf>
    <xf numFmtId="0" fontId="77" fillId="3" borderId="0" xfId="0" applyFont="1" applyFill="1" applyAlignment="1">
      <alignment horizontal="left" vertical="top" wrapText="1"/>
    </xf>
    <xf numFmtId="0" fontId="2" fillId="7" borderId="121" xfId="2" applyFont="1" applyFill="1" applyBorder="1" applyAlignment="1">
      <alignment horizontal="right" vertical="center" wrapText="1"/>
    </xf>
    <xf numFmtId="0" fontId="2" fillId="7" borderId="119" xfId="2" applyFont="1" applyFill="1" applyBorder="1" applyAlignment="1">
      <alignment horizontal="right" vertical="center" wrapText="1"/>
    </xf>
    <xf numFmtId="0" fontId="3" fillId="2" borderId="35" xfId="2" applyFont="1" applyFill="1" applyBorder="1" applyAlignment="1">
      <alignment horizontal="center" vertical="center" wrapText="1"/>
    </xf>
    <xf numFmtId="0" fontId="24" fillId="3" borderId="157" xfId="0" applyFont="1" applyFill="1" applyBorder="1" applyAlignment="1">
      <alignment horizontal="left" vertical="top" wrapText="1"/>
    </xf>
    <xf numFmtId="0" fontId="3" fillId="3" borderId="104" xfId="2" applyFont="1" applyFill="1" applyBorder="1" applyAlignment="1">
      <alignment horizontal="left" vertical="center" wrapText="1"/>
    </xf>
    <xf numFmtId="0" fontId="3" fillId="3" borderId="36" xfId="2" applyFont="1" applyFill="1" applyBorder="1" applyAlignment="1">
      <alignment horizontal="left" vertical="center" wrapText="1"/>
    </xf>
    <xf numFmtId="0" fontId="3" fillId="3" borderId="35" xfId="2" applyFont="1" applyFill="1" applyBorder="1" applyAlignment="1">
      <alignment horizontal="left" vertical="top" wrapText="1"/>
    </xf>
    <xf numFmtId="0" fontId="24" fillId="3" borderId="163" xfId="0" applyFont="1" applyFill="1" applyBorder="1" applyAlignment="1">
      <alignment horizontal="left" vertical="top" wrapText="1"/>
    </xf>
    <xf numFmtId="0" fontId="24" fillId="3" borderId="159" xfId="0" applyFont="1" applyFill="1" applyBorder="1" applyAlignment="1">
      <alignment horizontal="left" vertical="top" wrapText="1"/>
    </xf>
    <xf numFmtId="0" fontId="24" fillId="3" borderId="165" xfId="0" applyFont="1" applyFill="1" applyBorder="1" applyAlignment="1">
      <alignment horizontal="left" vertical="top" wrapText="1"/>
    </xf>
    <xf numFmtId="0" fontId="24" fillId="3" borderId="158" xfId="0" applyFont="1" applyFill="1" applyBorder="1" applyAlignment="1">
      <alignment horizontal="left" vertical="top" wrapText="1"/>
    </xf>
    <xf numFmtId="0" fontId="23" fillId="3" borderId="157" xfId="0" applyFont="1" applyFill="1" applyBorder="1" applyAlignment="1">
      <alignment horizontal="left" vertical="top" wrapText="1"/>
    </xf>
    <xf numFmtId="0" fontId="24" fillId="3" borderId="179" xfId="0" applyFont="1" applyFill="1" applyBorder="1" applyAlignment="1">
      <alignment horizontal="left" vertical="top" wrapText="1"/>
    </xf>
    <xf numFmtId="0" fontId="95" fillId="3" borderId="157" xfId="0" applyFont="1" applyFill="1" applyBorder="1" applyAlignment="1">
      <alignment horizontal="left" vertical="top" wrapText="1"/>
    </xf>
    <xf numFmtId="0" fontId="24" fillId="3" borderId="180" xfId="0" applyFont="1" applyFill="1" applyBorder="1" applyAlignment="1">
      <alignment horizontal="left" vertical="top" wrapText="1"/>
    </xf>
    <xf numFmtId="0" fontId="4" fillId="2" borderId="29" xfId="2" applyFont="1" applyFill="1" applyBorder="1" applyAlignment="1">
      <alignment horizontal="center" vertical="center" wrapText="1"/>
    </xf>
    <xf numFmtId="0" fontId="3" fillId="3" borderId="36" xfId="2" applyFont="1" applyFill="1" applyBorder="1" applyAlignment="1">
      <alignment horizontal="left" vertical="top" wrapText="1"/>
    </xf>
    <xf numFmtId="0" fontId="18" fillId="3" borderId="0" xfId="0" applyFont="1" applyFill="1" applyAlignment="1">
      <alignment horizontal="left" vertical="top" wrapText="1"/>
    </xf>
    <xf numFmtId="0" fontId="38" fillId="3" borderId="15" xfId="0" applyFont="1" applyFill="1" applyBorder="1" applyAlignment="1">
      <alignment horizontal="left" vertical="center"/>
    </xf>
    <xf numFmtId="0" fontId="38" fillId="3" borderId="1" xfId="0" applyFont="1" applyFill="1" applyBorder="1" applyAlignment="1">
      <alignment horizontal="left" vertical="center"/>
    </xf>
    <xf numFmtId="0" fontId="27" fillId="3" borderId="157" xfId="0" applyFont="1" applyFill="1" applyBorder="1" applyAlignment="1">
      <alignment horizontal="left" vertical="top" wrapText="1"/>
    </xf>
    <xf numFmtId="0" fontId="6" fillId="2" borderId="0" xfId="2" applyFont="1" applyFill="1" applyAlignment="1">
      <alignment horizontal="left" vertical="center" wrapText="1"/>
    </xf>
    <xf numFmtId="0" fontId="39" fillId="3" borderId="0" xfId="0" applyFont="1" applyFill="1" applyAlignment="1">
      <alignment horizontal="right" vertical="center"/>
    </xf>
    <xf numFmtId="49" fontId="64" fillId="3" borderId="62" xfId="2" applyNumberFormat="1" applyFont="1" applyFill="1" applyBorder="1" applyAlignment="1">
      <alignment horizontal="left" vertical="top" wrapText="1"/>
    </xf>
    <xf numFmtId="49" fontId="64" fillId="3" borderId="0" xfId="2" applyNumberFormat="1" applyFont="1" applyFill="1" applyAlignment="1">
      <alignment horizontal="left" vertical="top" wrapText="1"/>
    </xf>
    <xf numFmtId="0" fontId="3" fillId="2" borderId="3" xfId="0" applyFont="1" applyFill="1" applyBorder="1" applyAlignment="1">
      <alignment horizontal="left" vertical="center" wrapText="1"/>
    </xf>
    <xf numFmtId="0" fontId="33" fillId="2" borderId="5"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33" fillId="3" borderId="1" xfId="0" applyFont="1" applyFill="1" applyBorder="1" applyAlignment="1">
      <alignment horizontal="left" vertical="center"/>
    </xf>
    <xf numFmtId="0" fontId="8" fillId="3" borderId="5" xfId="9" applyFill="1" applyBorder="1" applyAlignment="1">
      <alignment horizontal="left" vertical="center"/>
    </xf>
    <xf numFmtId="0" fontId="8" fillId="3" borderId="1" xfId="9" applyFill="1" applyBorder="1" applyAlignment="1">
      <alignment horizontal="left" vertical="center"/>
    </xf>
    <xf numFmtId="2" fontId="8" fillId="3" borderId="5" xfId="9" applyNumberFormat="1" applyFill="1" applyBorder="1" applyAlignment="1">
      <alignment horizontal="left" vertical="center"/>
    </xf>
    <xf numFmtId="2" fontId="8" fillId="3" borderId="1" xfId="9" applyNumberFormat="1" applyFill="1" applyBorder="1" applyAlignment="1">
      <alignment horizontal="left" vertical="center"/>
    </xf>
    <xf numFmtId="0" fontId="33" fillId="3" borderId="5" xfId="0" applyFont="1" applyFill="1" applyBorder="1" applyAlignment="1">
      <alignment horizontal="left" vertical="center"/>
    </xf>
    <xf numFmtId="2" fontId="18" fillId="3" borderId="35" xfId="0" applyNumberFormat="1" applyFont="1" applyFill="1" applyBorder="1" applyAlignment="1" applyProtection="1">
      <alignment horizontal="left" vertical="top" wrapText="1"/>
      <protection hidden="1"/>
    </xf>
    <xf numFmtId="2" fontId="18" fillId="3" borderId="55" xfId="0" applyNumberFormat="1" applyFont="1" applyFill="1" applyBorder="1" applyAlignment="1" applyProtection="1">
      <alignment horizontal="left" vertical="top" wrapText="1"/>
      <protection hidden="1"/>
    </xf>
    <xf numFmtId="2" fontId="18" fillId="3" borderId="36" xfId="0" applyNumberFormat="1" applyFont="1" applyFill="1" applyBorder="1" applyAlignment="1" applyProtection="1">
      <alignment horizontal="left" vertical="top" wrapText="1"/>
      <protection hidden="1"/>
    </xf>
    <xf numFmtId="2" fontId="18" fillId="3" borderId="57" xfId="0" applyNumberFormat="1" applyFont="1" applyFill="1" applyBorder="1" applyAlignment="1" applyProtection="1">
      <alignment horizontal="left" vertical="top" wrapText="1"/>
      <protection hidden="1"/>
    </xf>
    <xf numFmtId="2" fontId="18" fillId="3" borderId="137" xfId="0" applyNumberFormat="1" applyFont="1" applyFill="1" applyBorder="1" applyAlignment="1" applyProtection="1">
      <alignment horizontal="left" vertical="top" wrapText="1"/>
      <protection hidden="1"/>
    </xf>
    <xf numFmtId="2" fontId="18" fillId="3" borderId="136" xfId="0" applyNumberFormat="1" applyFont="1" applyFill="1" applyBorder="1" applyAlignment="1" applyProtection="1">
      <alignment horizontal="left" vertical="top" wrapText="1"/>
      <protection hidden="1"/>
    </xf>
    <xf numFmtId="2" fontId="18" fillId="3" borderId="193" xfId="0" applyNumberFormat="1" applyFont="1" applyFill="1" applyBorder="1" applyAlignment="1" applyProtection="1">
      <alignment horizontal="left" vertical="top" wrapText="1"/>
      <protection hidden="1"/>
    </xf>
    <xf numFmtId="2" fontId="18" fillId="3" borderId="192" xfId="0" applyNumberFormat="1" applyFont="1" applyFill="1" applyBorder="1" applyAlignment="1" applyProtection="1">
      <alignment horizontal="left" vertical="top" wrapText="1"/>
      <protection hidden="1"/>
    </xf>
    <xf numFmtId="0" fontId="59" fillId="4" borderId="37" xfId="0" applyFont="1" applyFill="1" applyBorder="1" applyAlignment="1">
      <alignment horizontal="left" vertical="top" wrapText="1"/>
    </xf>
    <xf numFmtId="0" fontId="92" fillId="4" borderId="44" xfId="0" applyFont="1" applyFill="1" applyBorder="1" applyAlignment="1">
      <alignment horizontal="left" vertical="center" wrapText="1"/>
    </xf>
    <xf numFmtId="49" fontId="18" fillId="3" borderId="35" xfId="0" applyNumberFormat="1" applyFont="1" applyFill="1" applyBorder="1" applyAlignment="1" applyProtection="1">
      <alignment horizontal="left" vertical="top" wrapText="1"/>
      <protection hidden="1"/>
    </xf>
    <xf numFmtId="49" fontId="18" fillId="3" borderId="55" xfId="0" applyNumberFormat="1" applyFont="1" applyFill="1" applyBorder="1" applyAlignment="1" applyProtection="1">
      <alignment horizontal="left" vertical="top" wrapText="1"/>
      <protection hidden="1"/>
    </xf>
    <xf numFmtId="2" fontId="18" fillId="3" borderId="32" xfId="0" applyNumberFormat="1" applyFont="1" applyFill="1" applyBorder="1" applyAlignment="1" applyProtection="1">
      <alignment horizontal="left" vertical="top" wrapText="1"/>
      <protection hidden="1"/>
    </xf>
    <xf numFmtId="2" fontId="18" fillId="3" borderId="54" xfId="0" applyNumberFormat="1" applyFont="1" applyFill="1" applyBorder="1" applyAlignment="1" applyProtection="1">
      <alignment horizontal="left" vertical="top" wrapText="1"/>
      <protection hidden="1"/>
    </xf>
    <xf numFmtId="6" fontId="64" fillId="15" borderId="39" xfId="0" applyNumberFormat="1" applyFont="1" applyFill="1" applyBorder="1" applyAlignment="1">
      <alignment horizontal="center" vertical="center" wrapText="1"/>
    </xf>
    <xf numFmtId="6" fontId="64" fillId="15" borderId="40" xfId="0" applyNumberFormat="1" applyFont="1" applyFill="1" applyBorder="1" applyAlignment="1">
      <alignment horizontal="center" vertical="center" wrapText="1"/>
    </xf>
    <xf numFmtId="0" fontId="25" fillId="3" borderId="14" xfId="0" applyFont="1" applyFill="1" applyBorder="1" applyAlignment="1">
      <alignment horizontal="left" vertical="top" wrapText="1"/>
    </xf>
    <xf numFmtId="0" fontId="25" fillId="3" borderId="0" xfId="0" applyFont="1" applyFill="1" applyAlignment="1">
      <alignment horizontal="left" vertical="top" wrapText="1"/>
    </xf>
    <xf numFmtId="2" fontId="75" fillId="3" borderId="0" xfId="0" applyNumberFormat="1" applyFont="1" applyFill="1" applyAlignment="1" applyProtection="1">
      <alignment horizontal="left" vertical="top" wrapText="1"/>
      <protection hidden="1"/>
    </xf>
    <xf numFmtId="2" fontId="75" fillId="3" borderId="16" xfId="0" applyNumberFormat="1" applyFont="1" applyFill="1" applyBorder="1" applyAlignment="1" applyProtection="1">
      <alignment horizontal="left" vertical="top" wrapText="1"/>
      <protection hidden="1"/>
    </xf>
    <xf numFmtId="2" fontId="75" fillId="3" borderId="35" xfId="0" applyNumberFormat="1" applyFont="1" applyFill="1" applyBorder="1" applyAlignment="1" applyProtection="1">
      <alignment horizontal="left" vertical="top" wrapText="1"/>
      <protection hidden="1"/>
    </xf>
    <xf numFmtId="2" fontId="75" fillId="3" borderId="55" xfId="0" applyNumberFormat="1" applyFont="1" applyFill="1" applyBorder="1" applyAlignment="1" applyProtection="1">
      <alignment horizontal="left" vertical="top" wrapText="1"/>
      <protection hidden="1"/>
    </xf>
    <xf numFmtId="2" fontId="75" fillId="3" borderId="104" xfId="0" applyNumberFormat="1" applyFont="1" applyFill="1" applyBorder="1" applyAlignment="1" applyProtection="1">
      <alignment horizontal="left" vertical="top" wrapText="1"/>
      <protection hidden="1"/>
    </xf>
    <xf numFmtId="2" fontId="75" fillId="3" borderId="103" xfId="0" applyNumberFormat="1" applyFont="1" applyFill="1" applyBorder="1" applyAlignment="1" applyProtection="1">
      <alignment horizontal="left" vertical="top" wrapText="1"/>
      <protection hidden="1"/>
    </xf>
    <xf numFmtId="0" fontId="92" fillId="4" borderId="194" xfId="0" applyFont="1" applyFill="1" applyBorder="1" applyAlignment="1">
      <alignment horizontal="left" vertical="top" wrapText="1"/>
    </xf>
    <xf numFmtId="0" fontId="92" fillId="4" borderId="195" xfId="0" applyFont="1" applyFill="1" applyBorder="1" applyAlignment="1">
      <alignment horizontal="left" vertical="top" wrapText="1"/>
    </xf>
    <xf numFmtId="0" fontId="92" fillId="4" borderId="0" xfId="0" applyFont="1" applyFill="1" applyAlignment="1">
      <alignment horizontal="left" vertical="top" wrapText="1"/>
    </xf>
    <xf numFmtId="0" fontId="92" fillId="4" borderId="38" xfId="0" applyFont="1" applyFill="1" applyBorder="1" applyAlignment="1">
      <alignment horizontal="left" vertical="center" wrapText="1"/>
    </xf>
    <xf numFmtId="0" fontId="92" fillId="4" borderId="41" xfId="0" applyFont="1" applyFill="1" applyBorder="1" applyAlignment="1">
      <alignment horizontal="left" vertical="center" wrapText="1"/>
    </xf>
    <xf numFmtId="0" fontId="92" fillId="4" borderId="42" xfId="0" applyFont="1" applyFill="1" applyBorder="1" applyAlignment="1">
      <alignment horizontal="left" vertical="center" wrapText="1"/>
    </xf>
    <xf numFmtId="0" fontId="92" fillId="4" borderId="43" xfId="0" applyFont="1" applyFill="1" applyBorder="1" applyAlignment="1">
      <alignment horizontal="left" vertical="center" wrapText="1"/>
    </xf>
    <xf numFmtId="0" fontId="92" fillId="4" borderId="0" xfId="0" applyFont="1" applyFill="1" applyAlignment="1">
      <alignment horizontal="left" vertical="center" wrapText="1"/>
    </xf>
    <xf numFmtId="6" fontId="64" fillId="11" borderId="39" xfId="0" applyNumberFormat="1" applyFont="1" applyFill="1" applyBorder="1" applyAlignment="1">
      <alignment horizontal="center" vertical="center" wrapText="1"/>
    </xf>
    <xf numFmtId="6" fontId="64" fillId="11" borderId="40" xfId="0" applyNumberFormat="1" applyFont="1" applyFill="1" applyBorder="1" applyAlignment="1">
      <alignment horizontal="center" vertical="center" wrapText="1"/>
    </xf>
    <xf numFmtId="6" fontId="64" fillId="14" borderId="39" xfId="0" applyNumberFormat="1" applyFont="1" applyFill="1" applyBorder="1" applyAlignment="1">
      <alignment horizontal="center" vertical="center" wrapText="1"/>
    </xf>
    <xf numFmtId="6" fontId="64" fillId="14" borderId="40" xfId="0" applyNumberFormat="1" applyFont="1" applyFill="1" applyBorder="1" applyAlignment="1">
      <alignment horizontal="center" vertical="center" wrapText="1"/>
    </xf>
    <xf numFmtId="49" fontId="18" fillId="3" borderId="53" xfId="0" applyNumberFormat="1" applyFont="1" applyFill="1" applyBorder="1" applyAlignment="1" applyProtection="1">
      <alignment horizontal="left" vertical="top" wrapText="1"/>
      <protection hidden="1"/>
    </xf>
    <xf numFmtId="49" fontId="18" fillId="3" borderId="63" xfId="0" applyNumberFormat="1" applyFont="1" applyFill="1" applyBorder="1" applyAlignment="1" applyProtection="1">
      <alignment horizontal="left" vertical="top" wrapText="1"/>
      <protection hidden="1"/>
    </xf>
    <xf numFmtId="49" fontId="18" fillId="3" borderId="35" xfId="0" quotePrefix="1" applyNumberFormat="1" applyFont="1" applyFill="1" applyBorder="1" applyAlignment="1" applyProtection="1">
      <alignment horizontal="left" vertical="top" wrapText="1"/>
      <protection hidden="1"/>
    </xf>
    <xf numFmtId="49" fontId="18" fillId="3" borderId="55" xfId="0" quotePrefix="1" applyNumberFormat="1" applyFont="1" applyFill="1" applyBorder="1" applyAlignment="1" applyProtection="1">
      <alignment horizontal="left" vertical="top" wrapText="1"/>
      <protection hidden="1"/>
    </xf>
    <xf numFmtId="6" fontId="64" fillId="13" borderId="47" xfId="0" applyNumberFormat="1" applyFont="1" applyFill="1" applyBorder="1" applyAlignment="1">
      <alignment horizontal="center" vertical="center" wrapText="1"/>
    </xf>
    <xf numFmtId="6" fontId="64" fillId="13" borderId="48" xfId="0" applyNumberFormat="1" applyFont="1" applyFill="1" applyBorder="1" applyAlignment="1">
      <alignment horizontal="center" vertical="center" wrapText="1"/>
    </xf>
    <xf numFmtId="49" fontId="18" fillId="3" borderId="35" xfId="0" quotePrefix="1" applyNumberFormat="1" applyFont="1" applyFill="1" applyBorder="1" applyAlignment="1" applyProtection="1">
      <alignment horizontal="left" vertical="top"/>
      <protection hidden="1"/>
    </xf>
    <xf numFmtId="49" fontId="18" fillId="3" borderId="55" xfId="0" quotePrefix="1" applyNumberFormat="1" applyFont="1" applyFill="1" applyBorder="1" applyAlignment="1" applyProtection="1">
      <alignment horizontal="left" vertical="top"/>
      <protection hidden="1"/>
    </xf>
    <xf numFmtId="49" fontId="18" fillId="3" borderId="162" xfId="0" applyNumberFormat="1" applyFont="1" applyFill="1" applyBorder="1" applyAlignment="1" applyProtection="1">
      <alignment horizontal="left" vertical="top" wrapText="1"/>
      <protection hidden="1"/>
    </xf>
    <xf numFmtId="49" fontId="18" fillId="3" borderId="212" xfId="0" applyNumberFormat="1" applyFont="1" applyFill="1" applyBorder="1" applyAlignment="1" applyProtection="1">
      <alignment horizontal="left" vertical="top" wrapText="1"/>
      <protection hidden="1"/>
    </xf>
    <xf numFmtId="0" fontId="59" fillId="4" borderId="42" xfId="0" applyFont="1" applyFill="1" applyBorder="1" applyAlignment="1">
      <alignment horizontal="left" vertical="center" wrapText="1"/>
    </xf>
    <xf numFmtId="0" fontId="59" fillId="4" borderId="0" xfId="0" applyFont="1" applyFill="1" applyAlignment="1">
      <alignment horizontal="left" vertical="center" wrapText="1"/>
    </xf>
    <xf numFmtId="0" fontId="92" fillId="3" borderId="14" xfId="0" applyFont="1" applyFill="1" applyBorder="1" applyAlignment="1">
      <alignment horizontal="left" vertical="top" wrapText="1"/>
    </xf>
    <xf numFmtId="0" fontId="92" fillId="3" borderId="0" xfId="0" applyFont="1" applyFill="1" applyAlignment="1">
      <alignment horizontal="left" vertical="top" wrapText="1"/>
    </xf>
    <xf numFmtId="2" fontId="18" fillId="3" borderId="5" xfId="0" applyNumberFormat="1" applyFont="1" applyFill="1" applyBorder="1" applyAlignment="1" applyProtection="1">
      <alignment horizontal="left" vertical="top" wrapText="1"/>
      <protection hidden="1"/>
    </xf>
    <xf numFmtId="2" fontId="18" fillId="3" borderId="13" xfId="0" applyNumberFormat="1" applyFont="1" applyFill="1" applyBorder="1" applyAlignment="1" applyProtection="1">
      <alignment horizontal="left" vertical="top" wrapText="1"/>
      <protection hidden="1"/>
    </xf>
    <xf numFmtId="2" fontId="18" fillId="3" borderId="3" xfId="0" applyNumberFormat="1" applyFont="1" applyFill="1" applyBorder="1" applyAlignment="1" applyProtection="1">
      <alignment horizontal="left" vertical="top" wrapText="1"/>
      <protection hidden="1"/>
    </xf>
    <xf numFmtId="2" fontId="18" fillId="3" borderId="18" xfId="0" applyNumberFormat="1" applyFont="1" applyFill="1" applyBorder="1" applyAlignment="1" applyProtection="1">
      <alignment horizontal="left" vertical="top" wrapText="1"/>
      <protection hidden="1"/>
    </xf>
    <xf numFmtId="2" fontId="18" fillId="3" borderId="35" xfId="0" applyNumberFormat="1" applyFont="1" applyFill="1" applyBorder="1" applyAlignment="1" applyProtection="1">
      <alignment vertical="top" wrapText="1"/>
      <protection hidden="1"/>
    </xf>
    <xf numFmtId="2" fontId="18" fillId="3" borderId="55" xfId="0" applyNumberFormat="1" applyFont="1" applyFill="1" applyBorder="1" applyAlignment="1" applyProtection="1">
      <alignment vertical="top" wrapText="1"/>
      <protection hidden="1"/>
    </xf>
    <xf numFmtId="2" fontId="18" fillId="3" borderId="36" xfId="0" applyNumberFormat="1" applyFont="1" applyFill="1" applyBorder="1" applyAlignment="1" applyProtection="1">
      <alignment vertical="top" wrapText="1"/>
      <protection hidden="1"/>
    </xf>
    <xf numFmtId="2" fontId="18" fillId="3" borderId="57" xfId="0" applyNumberFormat="1" applyFont="1" applyFill="1" applyBorder="1" applyAlignment="1" applyProtection="1">
      <alignment vertical="top" wrapText="1"/>
      <protection hidden="1"/>
    </xf>
    <xf numFmtId="0" fontId="24" fillId="3" borderId="32" xfId="0" applyFont="1" applyFill="1" applyBorder="1" applyAlignment="1">
      <alignment horizontal="left" vertical="top" wrapText="1"/>
    </xf>
    <xf numFmtId="0" fontId="24" fillId="3" borderId="166" xfId="0" applyFont="1" applyFill="1" applyBorder="1" applyAlignment="1">
      <alignment horizontal="left" vertical="top" wrapText="1"/>
    </xf>
    <xf numFmtId="0" fontId="24" fillId="3" borderId="29" xfId="0" applyFont="1" applyFill="1" applyBorder="1" applyAlignment="1">
      <alignment horizontal="left" vertical="top" wrapText="1"/>
    </xf>
    <xf numFmtId="0" fontId="24" fillId="3" borderId="122" xfId="0" applyFont="1" applyFill="1" applyBorder="1" applyAlignment="1">
      <alignment horizontal="left" vertical="top" wrapText="1"/>
    </xf>
    <xf numFmtId="0" fontId="23" fillId="3" borderId="50" xfId="0" applyFont="1" applyFill="1" applyBorder="1" applyAlignment="1">
      <alignment horizontal="left" vertical="top" wrapText="1"/>
    </xf>
    <xf numFmtId="0" fontId="23" fillId="3" borderId="56" xfId="0" applyFont="1" applyFill="1" applyBorder="1" applyAlignment="1">
      <alignment horizontal="left" vertical="top" wrapText="1"/>
    </xf>
    <xf numFmtId="0" fontId="23" fillId="3" borderId="104" xfId="0" applyFont="1" applyFill="1" applyBorder="1" applyAlignment="1">
      <alignment horizontal="left" vertical="top" wrapText="1"/>
    </xf>
    <xf numFmtId="0" fontId="23" fillId="3" borderId="103" xfId="0" applyFont="1" applyFill="1" applyBorder="1" applyAlignment="1">
      <alignment horizontal="left" vertical="top" wrapText="1"/>
    </xf>
    <xf numFmtId="0" fontId="23" fillId="3" borderId="0" xfId="0" applyFont="1" applyFill="1" applyAlignment="1">
      <alignment horizontal="left" vertical="top" wrapText="1"/>
    </xf>
    <xf numFmtId="0" fontId="23" fillId="3" borderId="197" xfId="0" applyFont="1" applyFill="1" applyBorder="1" applyAlignment="1">
      <alignment horizontal="left" vertical="top" wrapText="1"/>
    </xf>
    <xf numFmtId="0" fontId="23" fillId="3" borderId="196" xfId="0" applyFont="1" applyFill="1" applyBorder="1" applyAlignment="1">
      <alignment horizontal="left" vertical="top" wrapText="1"/>
    </xf>
    <xf numFmtId="2" fontId="18" fillId="3" borderId="53" xfId="0" applyNumberFormat="1" applyFont="1" applyFill="1" applyBorder="1" applyAlignment="1" applyProtection="1">
      <alignment horizontal="left" vertical="top" wrapText="1"/>
      <protection hidden="1"/>
    </xf>
    <xf numFmtId="2" fontId="18" fillId="3" borderId="63" xfId="0" applyNumberFormat="1" applyFont="1" applyFill="1" applyBorder="1" applyAlignment="1" applyProtection="1">
      <alignment horizontal="left" vertical="top" wrapText="1"/>
      <protection hidden="1"/>
    </xf>
    <xf numFmtId="2" fontId="18" fillId="3" borderId="207" xfId="0" applyNumberFormat="1" applyFont="1" applyFill="1" applyBorder="1" applyAlignment="1" applyProtection="1">
      <alignment horizontal="left" vertical="top" wrapText="1"/>
      <protection hidden="1"/>
    </xf>
    <xf numFmtId="2" fontId="18" fillId="3" borderId="206" xfId="0" applyNumberFormat="1" applyFont="1" applyFill="1" applyBorder="1" applyAlignment="1" applyProtection="1">
      <alignment horizontal="left" vertical="top" wrapText="1"/>
      <protection hidden="1"/>
    </xf>
    <xf numFmtId="2" fontId="18" fillId="3" borderId="12" xfId="0" applyNumberFormat="1" applyFont="1" applyFill="1" applyBorder="1" applyAlignment="1" applyProtection="1">
      <alignment horizontal="left" vertical="top" wrapText="1"/>
      <protection hidden="1"/>
    </xf>
    <xf numFmtId="0" fontId="0" fillId="3" borderId="3" xfId="0" applyFill="1" applyBorder="1" applyAlignment="1" applyProtection="1">
      <alignment horizontal="left" indent="1"/>
      <protection hidden="1"/>
    </xf>
    <xf numFmtId="0" fontId="24" fillId="3" borderId="208" xfId="0" applyFont="1" applyFill="1" applyBorder="1" applyAlignment="1">
      <alignment horizontal="left" vertical="top" wrapText="1"/>
    </xf>
    <xf numFmtId="0" fontId="24" fillId="3" borderId="1" xfId="0" applyFont="1" applyFill="1" applyBorder="1" applyAlignment="1">
      <alignment horizontal="left" vertical="top" wrapText="1"/>
    </xf>
    <xf numFmtId="0" fontId="24" fillId="3" borderId="17" xfId="0" applyFont="1" applyFill="1" applyBorder="1" applyAlignment="1">
      <alignment horizontal="left" vertical="top" wrapText="1"/>
    </xf>
    <xf numFmtId="2" fontId="18" fillId="3" borderId="128" xfId="0" applyNumberFormat="1" applyFont="1" applyFill="1" applyBorder="1" applyAlignment="1" applyProtection="1">
      <alignment vertical="top" wrapText="1"/>
      <protection hidden="1"/>
    </xf>
    <xf numFmtId="2" fontId="18" fillId="3" borderId="129" xfId="0" applyNumberFormat="1" applyFont="1" applyFill="1" applyBorder="1" applyAlignment="1" applyProtection="1">
      <alignment vertical="top" wrapText="1"/>
      <protection hidden="1"/>
    </xf>
    <xf numFmtId="2" fontId="18" fillId="3" borderId="29" xfId="0" applyNumberFormat="1" applyFont="1" applyFill="1" applyBorder="1" applyAlignment="1" applyProtection="1">
      <alignment horizontal="left" vertical="top" wrapText="1"/>
      <protection hidden="1"/>
    </xf>
    <xf numFmtId="2" fontId="18" fillId="3" borderId="122" xfId="0" applyNumberFormat="1" applyFont="1" applyFill="1" applyBorder="1" applyAlignment="1" applyProtection="1">
      <alignment horizontal="left" vertical="top" wrapText="1"/>
      <protection hidden="1"/>
    </xf>
    <xf numFmtId="2" fontId="18" fillId="3" borderId="121" xfId="0" applyNumberFormat="1" applyFont="1" applyFill="1" applyBorder="1" applyAlignment="1" applyProtection="1">
      <alignment horizontal="left" vertical="top" wrapText="1"/>
      <protection hidden="1"/>
    </xf>
    <xf numFmtId="2" fontId="18" fillId="3" borderId="118" xfId="0" applyNumberFormat="1" applyFont="1" applyFill="1" applyBorder="1" applyAlignment="1" applyProtection="1">
      <alignment horizontal="left" vertical="top" wrapText="1"/>
      <protection hidden="1"/>
    </xf>
    <xf numFmtId="2" fontId="18" fillId="3" borderId="119" xfId="0" applyNumberFormat="1" applyFont="1" applyFill="1" applyBorder="1" applyAlignment="1" applyProtection="1">
      <alignment horizontal="left" vertical="top" wrapText="1"/>
      <protection hidden="1"/>
    </xf>
    <xf numFmtId="2" fontId="18" fillId="3" borderId="167" xfId="0" applyNumberFormat="1" applyFont="1" applyFill="1" applyBorder="1" applyAlignment="1" applyProtection="1">
      <alignment horizontal="left" vertical="top" wrapText="1"/>
      <protection hidden="1"/>
    </xf>
    <xf numFmtId="2" fontId="18" fillId="3" borderId="0" xfId="0" applyNumberFormat="1" applyFont="1" applyFill="1" applyAlignment="1" applyProtection="1">
      <alignment horizontal="left" vertical="top" wrapText="1"/>
      <protection hidden="1"/>
    </xf>
    <xf numFmtId="2" fontId="18" fillId="3" borderId="16" xfId="0" applyNumberFormat="1" applyFont="1" applyFill="1" applyBorder="1" applyAlignment="1" applyProtection="1">
      <alignment horizontal="left" vertical="top" wrapText="1"/>
      <protection hidden="1"/>
    </xf>
    <xf numFmtId="2" fontId="18" fillId="3" borderId="58" xfId="0" applyNumberFormat="1" applyFont="1" applyFill="1" applyBorder="1" applyAlignment="1" applyProtection="1">
      <alignment horizontal="left" vertical="top" wrapText="1"/>
      <protection hidden="1"/>
    </xf>
    <xf numFmtId="49" fontId="18" fillId="3" borderId="35" xfId="0" applyNumberFormat="1" applyFont="1" applyFill="1" applyBorder="1" applyAlignment="1" applyProtection="1">
      <alignment vertical="top" wrapText="1"/>
      <protection hidden="1"/>
    </xf>
    <xf numFmtId="49" fontId="18" fillId="3" borderId="55" xfId="0" applyNumberFormat="1" applyFont="1" applyFill="1" applyBorder="1" applyAlignment="1" applyProtection="1">
      <alignment vertical="top" wrapText="1"/>
      <protection hidden="1"/>
    </xf>
    <xf numFmtId="49" fontId="18" fillId="3" borderId="36" xfId="0" applyNumberFormat="1" applyFont="1" applyFill="1" applyBorder="1" applyAlignment="1" applyProtection="1">
      <alignment vertical="top" wrapText="1"/>
      <protection hidden="1"/>
    </xf>
    <xf numFmtId="49" fontId="18" fillId="3" borderId="57" xfId="0" applyNumberFormat="1" applyFont="1" applyFill="1" applyBorder="1" applyAlignment="1" applyProtection="1">
      <alignment vertical="top" wrapText="1"/>
      <protection hidden="1"/>
    </xf>
    <xf numFmtId="2" fontId="18" fillId="3" borderId="116" xfId="0" applyNumberFormat="1" applyFont="1" applyFill="1" applyBorder="1" applyAlignment="1" applyProtection="1">
      <alignment horizontal="left" vertical="top" wrapText="1"/>
      <protection hidden="1"/>
    </xf>
    <xf numFmtId="49" fontId="18" fillId="3" borderId="5" xfId="0" applyNumberFormat="1" applyFont="1" applyFill="1" applyBorder="1" applyAlignment="1" applyProtection="1">
      <alignment vertical="top" wrapText="1"/>
      <protection hidden="1"/>
    </xf>
    <xf numFmtId="49" fontId="18" fillId="3" borderId="13" xfId="0" applyNumberFormat="1" applyFont="1" applyFill="1" applyBorder="1" applyAlignment="1" applyProtection="1">
      <alignment vertical="top" wrapText="1"/>
      <protection hidden="1"/>
    </xf>
    <xf numFmtId="2" fontId="18" fillId="3" borderId="117" xfId="0" applyNumberFormat="1" applyFont="1" applyFill="1" applyBorder="1" applyAlignment="1" applyProtection="1">
      <alignment horizontal="left" vertical="top" wrapText="1"/>
      <protection hidden="1"/>
    </xf>
    <xf numFmtId="2" fontId="18" fillId="3" borderId="59" xfId="0" applyNumberFormat="1" applyFont="1" applyFill="1" applyBorder="1" applyAlignment="1" applyProtection="1">
      <alignment horizontal="left" vertical="top" wrapText="1"/>
      <protection hidden="1"/>
    </xf>
    <xf numFmtId="2" fontId="75" fillId="3" borderId="32" xfId="0" applyNumberFormat="1" applyFont="1" applyFill="1" applyBorder="1" applyAlignment="1" applyProtection="1">
      <alignment horizontal="left" vertical="top" wrapText="1"/>
      <protection hidden="1"/>
    </xf>
    <xf numFmtId="2" fontId="75" fillId="3" borderId="166" xfId="0" applyNumberFormat="1" applyFont="1" applyFill="1" applyBorder="1" applyAlignment="1" applyProtection="1">
      <alignment horizontal="left" vertical="top" wrapText="1"/>
      <protection hidden="1"/>
    </xf>
    <xf numFmtId="2" fontId="18" fillId="3" borderId="126" xfId="0" applyNumberFormat="1" applyFont="1" applyFill="1" applyBorder="1" applyAlignment="1" applyProtection="1">
      <alignment vertical="top" wrapText="1"/>
      <protection hidden="1"/>
    </xf>
    <xf numFmtId="2" fontId="18" fillId="3" borderId="127" xfId="0" applyNumberFormat="1" applyFont="1" applyFill="1" applyBorder="1" applyAlignment="1" applyProtection="1">
      <alignment vertical="top" wrapText="1"/>
      <protection hidden="1"/>
    </xf>
    <xf numFmtId="2" fontId="18" fillId="3" borderId="130" xfId="0" applyNumberFormat="1" applyFont="1" applyFill="1" applyBorder="1" applyAlignment="1" applyProtection="1">
      <alignment vertical="top" wrapText="1"/>
      <protection hidden="1"/>
    </xf>
    <xf numFmtId="2" fontId="18" fillId="3" borderId="131" xfId="0" applyNumberFormat="1" applyFont="1" applyFill="1" applyBorder="1" applyAlignment="1" applyProtection="1">
      <alignment vertical="top" wrapText="1"/>
      <protection hidden="1"/>
    </xf>
    <xf numFmtId="2" fontId="75" fillId="3" borderId="36" xfId="0" applyNumberFormat="1" applyFont="1" applyFill="1" applyBorder="1" applyAlignment="1" applyProtection="1">
      <alignment horizontal="left" vertical="top" wrapText="1"/>
      <protection hidden="1"/>
    </xf>
    <xf numFmtId="2" fontId="75" fillId="3" borderId="116" xfId="0" applyNumberFormat="1" applyFont="1" applyFill="1" applyBorder="1" applyAlignment="1" applyProtection="1">
      <alignment horizontal="left" vertical="top" wrapText="1"/>
      <protection hidden="1"/>
    </xf>
    <xf numFmtId="49" fontId="87" fillId="0" borderId="32" xfId="0" applyNumberFormat="1" applyFont="1" applyBorder="1" applyAlignment="1">
      <alignment horizontal="left" vertical="top" wrapText="1"/>
    </xf>
    <xf numFmtId="49" fontId="87" fillId="0" borderId="54" xfId="0" applyNumberFormat="1" applyFont="1" applyBorder="1" applyAlignment="1">
      <alignment horizontal="left" vertical="top" wrapText="1"/>
    </xf>
    <xf numFmtId="49" fontId="87" fillId="0" borderId="53" xfId="0" applyNumberFormat="1" applyFont="1" applyBorder="1" applyAlignment="1">
      <alignment horizontal="left" vertical="top" wrapText="1"/>
    </xf>
    <xf numFmtId="49" fontId="87" fillId="0" borderId="63" xfId="0" applyNumberFormat="1" applyFont="1" applyBorder="1" applyAlignment="1">
      <alignment horizontal="left" vertical="top" wrapText="1"/>
    </xf>
    <xf numFmtId="2" fontId="18" fillId="3" borderId="166" xfId="0" applyNumberFormat="1" applyFont="1" applyFill="1" applyBorder="1" applyAlignment="1" applyProtection="1">
      <alignment horizontal="left" vertical="top" wrapText="1"/>
      <protection hidden="1"/>
    </xf>
    <xf numFmtId="49" fontId="66" fillId="3" borderId="177" xfId="2" applyNumberFormat="1" applyFont="1" applyFill="1" applyBorder="1" applyAlignment="1" applyProtection="1">
      <alignment horizontal="left" vertical="top" wrapText="1"/>
      <protection hidden="1"/>
    </xf>
    <xf numFmtId="49" fontId="66" fillId="3" borderId="178" xfId="2" applyNumberFormat="1" applyFont="1" applyFill="1" applyBorder="1" applyAlignment="1" applyProtection="1">
      <alignment horizontal="left" vertical="top" wrapText="1"/>
      <protection hidden="1"/>
    </xf>
    <xf numFmtId="0" fontId="18" fillId="3" borderId="3" xfId="0" applyFont="1" applyFill="1" applyBorder="1" applyAlignment="1">
      <alignment horizontal="left" vertical="top" wrapText="1"/>
    </xf>
    <xf numFmtId="0" fontId="18" fillId="3" borderId="18" xfId="0" applyFont="1" applyFill="1" applyBorder="1" applyAlignment="1">
      <alignment horizontal="left" vertical="top" wrapText="1"/>
    </xf>
    <xf numFmtId="0" fontId="18" fillId="3" borderId="32" xfId="0" applyFont="1" applyFill="1" applyBorder="1" applyAlignment="1">
      <alignment horizontal="left" vertical="top" wrapText="1"/>
    </xf>
    <xf numFmtId="0" fontId="18" fillId="3" borderId="54" xfId="0" applyFont="1" applyFill="1" applyBorder="1" applyAlignment="1">
      <alignment horizontal="left" vertical="top" wrapText="1"/>
    </xf>
    <xf numFmtId="0" fontId="18" fillId="3" borderId="35" xfId="0" applyFont="1" applyFill="1" applyBorder="1" applyAlignment="1">
      <alignment horizontal="left" vertical="top" wrapText="1"/>
    </xf>
    <xf numFmtId="0" fontId="18" fillId="3" borderId="55"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57" xfId="0" applyFont="1" applyFill="1" applyBorder="1" applyAlignment="1">
      <alignment horizontal="left" vertical="top" wrapText="1"/>
    </xf>
    <xf numFmtId="49" fontId="18" fillId="3" borderId="53" xfId="0" applyNumberFormat="1" applyFont="1" applyFill="1" applyBorder="1" applyAlignment="1">
      <alignment horizontal="left" vertical="top" wrapText="1"/>
    </xf>
    <xf numFmtId="49" fontId="18" fillId="3" borderId="63" xfId="0" applyNumberFormat="1" applyFont="1" applyFill="1" applyBorder="1" applyAlignment="1">
      <alignment horizontal="left" vertical="top" wrapText="1"/>
    </xf>
    <xf numFmtId="49" fontId="18" fillId="3" borderId="5" xfId="0" applyNumberFormat="1" applyFont="1" applyFill="1" applyBorder="1" applyAlignment="1">
      <alignment horizontal="left" vertical="top" wrapText="1"/>
    </xf>
    <xf numFmtId="49" fontId="18" fillId="3" borderId="13" xfId="0" applyNumberFormat="1" applyFont="1" applyFill="1" applyBorder="1" applyAlignment="1">
      <alignment horizontal="left" vertical="top" wrapText="1"/>
    </xf>
    <xf numFmtId="49" fontId="18" fillId="3" borderId="35" xfId="0" applyNumberFormat="1" applyFont="1" applyFill="1" applyBorder="1" applyAlignment="1">
      <alignment horizontal="left" vertical="top" wrapText="1"/>
    </xf>
    <xf numFmtId="49" fontId="18" fillId="3" borderId="55" xfId="0" applyNumberFormat="1" applyFont="1" applyFill="1" applyBorder="1" applyAlignment="1">
      <alignment horizontal="left" vertical="top" wrapText="1"/>
    </xf>
    <xf numFmtId="49" fontId="18" fillId="3" borderId="36" xfId="0" applyNumberFormat="1" applyFont="1" applyFill="1" applyBorder="1" applyAlignment="1">
      <alignment horizontal="left" vertical="top" wrapText="1"/>
    </xf>
    <xf numFmtId="49" fontId="18" fillId="3" borderId="57" xfId="0" applyNumberFormat="1" applyFont="1" applyFill="1" applyBorder="1" applyAlignment="1">
      <alignment horizontal="left" vertical="top" wrapText="1"/>
    </xf>
    <xf numFmtId="49" fontId="18" fillId="3" borderId="3" xfId="0" applyNumberFormat="1" applyFont="1" applyFill="1" applyBorder="1" applyAlignment="1">
      <alignment horizontal="left" vertical="top" wrapText="1"/>
    </xf>
    <xf numFmtId="49" fontId="18" fillId="3" borderId="18" xfId="0" applyNumberFormat="1" applyFont="1" applyFill="1" applyBorder="1" applyAlignment="1">
      <alignment horizontal="left" vertical="top" wrapText="1"/>
    </xf>
    <xf numFmtId="49" fontId="18" fillId="3" borderId="32" xfId="0" applyNumberFormat="1" applyFont="1" applyFill="1" applyBorder="1" applyAlignment="1">
      <alignment horizontal="left" vertical="top" wrapText="1"/>
    </xf>
    <xf numFmtId="49" fontId="18" fillId="3" borderId="54" xfId="0" applyNumberFormat="1" applyFont="1" applyFill="1" applyBorder="1" applyAlignment="1">
      <alignment horizontal="left" vertical="top" wrapText="1"/>
    </xf>
    <xf numFmtId="49" fontId="18" fillId="3" borderId="35" xfId="0" applyNumberFormat="1" applyFont="1" applyFill="1" applyBorder="1" applyAlignment="1">
      <alignment horizontal="left" vertical="top"/>
    </xf>
    <xf numFmtId="49" fontId="18" fillId="3" borderId="55" xfId="0" applyNumberFormat="1" applyFont="1" applyFill="1" applyBorder="1" applyAlignment="1">
      <alignment horizontal="left" vertical="top"/>
    </xf>
    <xf numFmtId="0" fontId="27" fillId="3" borderId="15"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17" xfId="0" applyFont="1" applyFill="1" applyBorder="1" applyAlignment="1">
      <alignment horizontal="left" vertical="top" wrapText="1"/>
    </xf>
    <xf numFmtId="0" fontId="27" fillId="3" borderId="14"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16" xfId="0" applyFont="1" applyFill="1" applyBorder="1" applyAlignment="1">
      <alignment horizontal="left" vertical="top" wrapText="1"/>
    </xf>
    <xf numFmtId="0" fontId="25" fillId="3" borderId="3" xfId="0" applyFont="1" applyFill="1" applyBorder="1" applyAlignment="1">
      <alignment horizontal="left" vertical="center" wrapText="1"/>
    </xf>
    <xf numFmtId="0" fontId="25" fillId="3" borderId="18" xfId="0" applyFont="1" applyFill="1" applyBorder="1" applyAlignment="1">
      <alignment horizontal="left" vertical="center" wrapText="1"/>
    </xf>
    <xf numFmtId="0" fontId="99" fillId="3" borderId="14" xfId="0" applyFont="1" applyFill="1" applyBorder="1" applyAlignment="1">
      <alignment horizontal="left" vertical="top" wrapText="1"/>
    </xf>
    <xf numFmtId="0" fontId="99" fillId="3" borderId="0" xfId="0" applyFont="1" applyFill="1" applyAlignment="1">
      <alignment horizontal="left" vertical="top" wrapText="1"/>
    </xf>
    <xf numFmtId="0" fontId="99" fillId="3" borderId="16" xfId="0" applyFont="1" applyFill="1" applyBorder="1" applyAlignment="1">
      <alignment horizontal="left" vertical="top" wrapText="1"/>
    </xf>
    <xf numFmtId="43" fontId="2" fillId="5" borderId="84" xfId="10" applyNumberFormat="1" applyFont="1" applyFill="1" applyBorder="1" applyAlignment="1">
      <alignment vertical="center" wrapText="1"/>
    </xf>
    <xf numFmtId="43" fontId="2" fillId="7" borderId="80" xfId="10" applyNumberFormat="1" applyFont="1" applyFill="1" applyBorder="1" applyAlignment="1">
      <alignment vertical="center" wrapText="1"/>
    </xf>
    <xf numFmtId="43" fontId="49" fillId="5" borderId="11" xfId="2" applyNumberFormat="1" applyFont="1" applyFill="1" applyBorder="1" applyAlignment="1" applyProtection="1">
      <alignment horizontal="right" wrapText="1"/>
      <protection hidden="1"/>
    </xf>
    <xf numFmtId="43" fontId="10" fillId="4" borderId="81" xfId="10" applyNumberFormat="1" applyFont="1" applyFill="1" applyBorder="1" applyAlignment="1">
      <alignment horizontal="right" vertical="top" wrapText="1"/>
    </xf>
    <xf numFmtId="43" fontId="49" fillId="5" borderId="87" xfId="2" applyNumberFormat="1" applyFont="1" applyFill="1" applyBorder="1" applyAlignment="1" applyProtection="1">
      <alignment horizontal="right" wrapText="1"/>
      <protection hidden="1"/>
    </xf>
    <xf numFmtId="43" fontId="10" fillId="4" borderId="83" xfId="10" applyNumberFormat="1" applyFont="1" applyFill="1" applyBorder="1" applyAlignment="1">
      <alignment horizontal="right" vertical="top" wrapText="1"/>
    </xf>
    <xf numFmtId="166" fontId="2" fillId="7" borderId="80" xfId="8" applyNumberFormat="1" applyFont="1" applyFill="1" applyBorder="1" applyAlignment="1">
      <alignment vertical="center" wrapText="1"/>
    </xf>
    <xf numFmtId="43" fontId="2" fillId="7" borderId="92" xfId="10" applyNumberFormat="1" applyFont="1" applyFill="1" applyBorder="1" applyAlignment="1">
      <alignment vertical="center" wrapText="1"/>
    </xf>
    <xf numFmtId="43" fontId="10" fillId="4" borderId="28" xfId="10" applyNumberFormat="1" applyFont="1" applyFill="1" applyBorder="1" applyAlignment="1">
      <alignment horizontal="right" vertical="top" wrapText="1"/>
    </xf>
    <xf numFmtId="43" fontId="10" fillId="4" borderId="71" xfId="10" applyNumberFormat="1" applyFont="1" applyFill="1" applyBorder="1" applyAlignment="1">
      <alignment horizontal="right" vertical="top" wrapText="1"/>
    </xf>
    <xf numFmtId="2" fontId="75" fillId="3" borderId="57" xfId="0" applyNumberFormat="1" applyFont="1" applyFill="1" applyBorder="1" applyAlignment="1" applyProtection="1">
      <alignment horizontal="left" vertical="top" wrapText="1"/>
      <protection hidden="1"/>
    </xf>
    <xf numFmtId="175" fontId="10" fillId="4" borderId="81" xfId="10" applyNumberFormat="1" applyFont="1" applyFill="1" applyBorder="1" applyAlignment="1">
      <alignment horizontal="right" vertical="top" wrapText="1"/>
    </xf>
    <xf numFmtId="2" fontId="2" fillId="3" borderId="35" xfId="10" applyNumberFormat="1" applyFont="1" applyFill="1" applyBorder="1" applyAlignment="1">
      <alignment horizontal="right" vertical="center"/>
    </xf>
    <xf numFmtId="0" fontId="21" fillId="2" borderId="0" xfId="2" applyFont="1" applyFill="1" applyAlignment="1">
      <alignment horizontal="left" vertical="center" wrapText="1"/>
    </xf>
    <xf numFmtId="167" fontId="2" fillId="3" borderId="104" xfId="10" applyNumberFormat="1" applyFont="1" applyFill="1" applyBorder="1" applyAlignment="1">
      <alignment vertical="center" wrapText="1"/>
    </xf>
    <xf numFmtId="0" fontId="21" fillId="2" borderId="0" xfId="2" applyFont="1" applyFill="1" applyAlignment="1">
      <alignment vertical="center" wrapText="1"/>
    </xf>
    <xf numFmtId="0" fontId="131" fillId="3" borderId="0" xfId="0" applyFont="1" applyFill="1" applyAlignment="1">
      <alignment horizontal="right" vertical="center" wrapText="1"/>
    </xf>
    <xf numFmtId="49" fontId="2" fillId="6" borderId="3" xfId="0" applyNumberFormat="1" applyFont="1" applyFill="1" applyBorder="1" applyAlignment="1">
      <alignment horizontal="left" vertical="top" wrapText="1"/>
    </xf>
    <xf numFmtId="2" fontId="132" fillId="3" borderId="50" xfId="0" applyNumberFormat="1" applyFont="1" applyFill="1" applyBorder="1" applyAlignment="1" applyProtection="1">
      <alignment horizontal="left" vertical="top" wrapText="1"/>
      <protection hidden="1"/>
    </xf>
    <xf numFmtId="2" fontId="132" fillId="3" borderId="56" xfId="0" applyNumberFormat="1" applyFont="1" applyFill="1" applyBorder="1" applyAlignment="1" applyProtection="1">
      <alignment horizontal="left" vertical="top" wrapText="1"/>
      <protection hidden="1"/>
    </xf>
    <xf numFmtId="2" fontId="132" fillId="3" borderId="35" xfId="0" applyNumberFormat="1" applyFont="1" applyFill="1" applyBorder="1" applyAlignment="1" applyProtection="1">
      <alignment horizontal="left" vertical="top" wrapText="1"/>
      <protection hidden="1"/>
    </xf>
    <xf numFmtId="2" fontId="132" fillId="3" borderId="55" xfId="0" applyNumberFormat="1" applyFont="1" applyFill="1" applyBorder="1" applyAlignment="1" applyProtection="1">
      <alignment horizontal="left" vertical="top" wrapText="1"/>
      <protection hidden="1"/>
    </xf>
    <xf numFmtId="2" fontId="132" fillId="3" borderId="36" xfId="0" applyNumberFormat="1" applyFont="1" applyFill="1" applyBorder="1" applyAlignment="1" applyProtection="1">
      <alignment horizontal="left" vertical="top" wrapText="1"/>
      <protection hidden="1"/>
    </xf>
    <xf numFmtId="2" fontId="132" fillId="3" borderId="57" xfId="0" applyNumberFormat="1" applyFont="1" applyFill="1" applyBorder="1" applyAlignment="1" applyProtection="1">
      <alignment horizontal="left" vertical="top" wrapText="1"/>
      <protection hidden="1"/>
    </xf>
    <xf numFmtId="0" fontId="133" fillId="3" borderId="14" xfId="0" applyFont="1" applyFill="1" applyBorder="1" applyAlignment="1">
      <alignment horizontal="left" vertical="top" wrapText="1"/>
    </xf>
    <xf numFmtId="0" fontId="133" fillId="3" borderId="0" xfId="0" applyFont="1" applyFill="1" applyAlignment="1">
      <alignment horizontal="left" vertical="top" wrapText="1"/>
    </xf>
    <xf numFmtId="2" fontId="75" fillId="3" borderId="62" xfId="0" applyNumberFormat="1" applyFont="1" applyFill="1" applyBorder="1" applyAlignment="1" applyProtection="1">
      <alignment horizontal="left" vertical="top" wrapText="1"/>
      <protection hidden="1"/>
    </xf>
    <xf numFmtId="0" fontId="15" fillId="12" borderId="24" xfId="0" applyFont="1" applyFill="1" applyBorder="1" applyAlignment="1">
      <alignment horizontal="right" vertical="top" wrapText="1"/>
    </xf>
    <xf numFmtId="0" fontId="18" fillId="3" borderId="53" xfId="0" applyFont="1" applyFill="1" applyBorder="1" applyAlignment="1">
      <alignment horizontal="left" vertical="top" wrapText="1"/>
    </xf>
    <xf numFmtId="0" fontId="18" fillId="3" borderId="63" xfId="0" applyFont="1" applyFill="1" applyBorder="1" applyAlignment="1">
      <alignment horizontal="left" vertical="top" wrapText="1"/>
    </xf>
  </cellXfs>
  <cellStyles count="28">
    <cellStyle name="Comma" xfId="10" builtinId="3"/>
    <cellStyle name="Comma 2" xfId="4" xr:uid="{0B62E62B-AF7D-4CCB-BF82-10EA42CB4EB5}"/>
    <cellStyle name="Comma 2 3" xfId="17" xr:uid="{70678A34-C2EA-4624-A7C9-32C932289A36}"/>
    <cellStyle name="Comma 2 3 2" xfId="27" xr:uid="{12134656-1F56-438F-B463-DE70B9371BAD}"/>
    <cellStyle name="Comma 3" xfId="7" xr:uid="{D8DF301B-B2F1-4FFA-AE1E-5B3AFAE4E5E7}"/>
    <cellStyle name="Comma 3 2" xfId="20" xr:uid="{A6FB9BCE-586B-4A61-B370-ED0917FAE032}"/>
    <cellStyle name="Comma 4" xfId="12" xr:uid="{A00338F3-7AFC-43C1-B8DE-D0DC4EA3D4EC}"/>
    <cellStyle name="Comma 4 2" xfId="22" xr:uid="{A3D16AB9-8B76-4D8C-BA05-B2E59464DCE9}"/>
    <cellStyle name="Comma 5" xfId="15" xr:uid="{973C81D4-BC4E-464E-AC78-0E01F40D168C}"/>
    <cellStyle name="Comma 5 2" xfId="25" xr:uid="{E203CE15-75B2-436C-8383-790B0EAFCC79}"/>
    <cellStyle name="Comma 6" xfId="21" xr:uid="{679BCF2C-D4C1-42E3-A7C2-05BCF4D23F98}"/>
    <cellStyle name="Currency 2" xfId="5" xr:uid="{276AA428-02B5-4643-A6C0-491002701379}"/>
    <cellStyle name="Currency 2 2" xfId="6" xr:uid="{34E63F01-6868-4ED2-B420-60B21D7F7A92}"/>
    <cellStyle name="Currency 2 2 2" xfId="19" xr:uid="{D3ABA299-DE98-4AA2-93D7-3329F32EC087}"/>
    <cellStyle name="Currency 2 3" xfId="18" xr:uid="{363A759C-C2DF-4D8A-A8F3-C0523D26AB32}"/>
    <cellStyle name="Currency 3" xfId="14" xr:uid="{6EAFA4E4-4DD5-4FBE-A1D5-231B50BE15A8}"/>
    <cellStyle name="Currency 3 2" xfId="24" xr:uid="{97AF68E0-CDAF-4435-B908-F8FC977FDA6B}"/>
    <cellStyle name="Hyperlink" xfId="9" builtinId="8"/>
    <cellStyle name="Hyperlink 2" xfId="1" xr:uid="{97F33E0F-CD42-4DF1-B551-47EE31E67F96}"/>
    <cellStyle name="Normal" xfId="0" builtinId="0"/>
    <cellStyle name="Normal 11 2" xfId="2" xr:uid="{02BDBB9C-3235-4056-BC44-63AF6B06F17F}"/>
    <cellStyle name="Normal 2" xfId="11" xr:uid="{FC88DD34-01BF-47D0-9A5A-72EEBFA8BBAC}"/>
    <cellStyle name="Normal 3" xfId="13" xr:uid="{E585AD26-833F-4B56-9395-E2D74699584C}"/>
    <cellStyle name="Normal 3 2" xfId="23" xr:uid="{AAAA41CD-C5F1-46AB-9885-0D147D4AE6B8}"/>
    <cellStyle name="Percent" xfId="8" builtinId="5"/>
    <cellStyle name="Percent 2" xfId="3" xr:uid="{54ABBA2C-5C4F-450E-A470-BB132C595C70}"/>
    <cellStyle name="Percent 3" xfId="16" xr:uid="{12126DCD-1D58-4572-A246-84162AF924F9}"/>
    <cellStyle name="Percent 3 2" xfId="26" xr:uid="{FDC0B00E-72DD-4CA3-A215-74C41AF25A0D}"/>
  </cellStyles>
  <dxfs count="10">
    <dxf>
      <font>
        <b val="0"/>
        <i val="0"/>
        <strike val="0"/>
        <condense val="0"/>
        <extend val="0"/>
        <outline val="0"/>
        <shadow val="0"/>
        <u val="none"/>
        <vertAlign val="baseline"/>
        <sz val="9"/>
        <color theme="1"/>
        <name val="Segoe UI"/>
        <family val="2"/>
        <scheme val="none"/>
      </font>
      <fill>
        <patternFill patternType="solid">
          <fgColor indexed="64"/>
          <bgColor rgb="FFFFFFFF"/>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Segoe UI"/>
        <family val="2"/>
        <scheme val="none"/>
      </font>
      <fill>
        <patternFill patternType="solid">
          <fgColor indexed="64"/>
          <bgColor rgb="FFFFFFFF"/>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Segoe UI"/>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right/>
        <top style="thin">
          <color indexed="64"/>
        </top>
        <bottom style="thin">
          <color indexed="64"/>
        </bottom>
      </border>
    </dxf>
    <dxf>
      <alignment horizontal="left" textRotation="0" wrapText="1" indent="0" justifyLastLine="0" shrinkToFit="0" readingOrder="0"/>
    </dxf>
    <dxf>
      <alignment horizontal="left" textRotation="0" wrapText="1" indent="0" justifyLastLine="0" shrinkToFit="0" readingOrder="0"/>
    </dxf>
    <dxf>
      <alignment horizontal="left" textRotation="0" wrapText="1" indent="0" justifyLastLine="0" shrinkToFit="0" readingOrder="0"/>
    </dxf>
    <dxf>
      <border outline="0">
        <top style="thin">
          <color auto="1"/>
        </top>
      </border>
    </dxf>
    <dxf>
      <alignment horizontal="left" textRotation="0" wrapText="1" indent="0" justifyLastLine="0" shrinkToFit="0" readingOrder="0"/>
    </dxf>
    <dxf>
      <border outline="0">
        <bottom style="thin">
          <color auto="1"/>
        </bottom>
      </border>
    </dxf>
    <dxf>
      <font>
        <b/>
        <i val="0"/>
        <strike val="0"/>
        <condense val="0"/>
        <extend val="0"/>
        <outline val="0"/>
        <shadow val="0"/>
        <u val="none"/>
        <vertAlign val="baseline"/>
        <sz val="9"/>
        <color auto="1"/>
        <name val="Segoe UI"/>
        <family val="2"/>
        <scheme val="none"/>
      </font>
      <fill>
        <patternFill patternType="solid">
          <fgColor indexed="64"/>
          <bgColor theme="0" tint="-4.9989318521683403E-2"/>
        </patternFill>
      </fill>
      <alignment horizontal="left" vertical="center" textRotation="0" wrapText="1" indent="0" justifyLastLine="0" shrinkToFit="0" readingOrder="0"/>
    </dxf>
  </dxfs>
  <tableStyles count="0" defaultTableStyle="TableStyleMedium2" defaultPivotStyle="PivotStyleLight16"/>
  <colors>
    <mruColors>
      <color rgb="FF88D824"/>
      <color rgb="FF007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externalLink" Target="externalLinks/externalLink4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46.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calcChain" Target="calcChain.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351264</xdr:colOff>
      <xdr:row>45</xdr:row>
      <xdr:rowOff>1269157</xdr:rowOff>
    </xdr:from>
    <xdr:to>
      <xdr:col>5</xdr:col>
      <xdr:colOff>444702</xdr:colOff>
      <xdr:row>45</xdr:row>
      <xdr:rowOff>1355767</xdr:rowOff>
    </xdr:to>
    <xdr:sp macro="" textlink="">
      <xdr:nvSpPr>
        <xdr:cNvPr id="3" name="Graphic 1" descr="Checkmark with solid fill">
          <a:extLst>
            <a:ext uri="{FF2B5EF4-FFF2-40B4-BE49-F238E27FC236}">
              <a16:creationId xmlns:a16="http://schemas.microsoft.com/office/drawing/2014/main" id="{D5E4B114-9FDA-4F89-B09A-C180D8899B3D}"/>
            </a:ext>
          </a:extLst>
        </xdr:cNvPr>
        <xdr:cNvSpPr/>
      </xdr:nvSpPr>
      <xdr:spPr>
        <a:xfrm>
          <a:off x="8411571" y="10183119"/>
          <a:ext cx="93438" cy="86610"/>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twoCellAnchor>
  <xdr:twoCellAnchor editAs="oneCell">
    <xdr:from>
      <xdr:col>0</xdr:col>
      <xdr:colOff>0</xdr:colOff>
      <xdr:row>3</xdr:row>
      <xdr:rowOff>0</xdr:rowOff>
    </xdr:from>
    <xdr:to>
      <xdr:col>0</xdr:col>
      <xdr:colOff>304800</xdr:colOff>
      <xdr:row>4</xdr:row>
      <xdr:rowOff>55209</xdr:rowOff>
    </xdr:to>
    <xdr:sp macro="" textlink="">
      <xdr:nvSpPr>
        <xdr:cNvPr id="3074" name="AutoShape 2">
          <a:extLst>
            <a:ext uri="{FF2B5EF4-FFF2-40B4-BE49-F238E27FC236}">
              <a16:creationId xmlns:a16="http://schemas.microsoft.com/office/drawing/2014/main" id="{B17B9E41-4AB2-6F1C-3E34-CDC7A76EC711}"/>
            </a:ext>
          </a:extLst>
        </xdr:cNvPr>
        <xdr:cNvSpPr>
          <a:spLocks noChangeAspect="1" noChangeArrowheads="1"/>
        </xdr:cNvSpPr>
      </xdr:nvSpPr>
      <xdr:spPr bwMode="auto">
        <a:xfrm>
          <a:off x="0" y="56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98305</xdr:colOff>
      <xdr:row>1</xdr:row>
      <xdr:rowOff>170732</xdr:rowOff>
    </xdr:from>
    <xdr:to>
      <xdr:col>0</xdr:col>
      <xdr:colOff>2837873</xdr:colOff>
      <xdr:row>4</xdr:row>
      <xdr:rowOff>93131</xdr:rowOff>
    </xdr:to>
    <xdr:pic>
      <xdr:nvPicPr>
        <xdr:cNvPr id="4" name="Picture 3">
          <a:extLst>
            <a:ext uri="{FF2B5EF4-FFF2-40B4-BE49-F238E27FC236}">
              <a16:creationId xmlns:a16="http://schemas.microsoft.com/office/drawing/2014/main" id="{691E7FE2-AF4B-58E2-A365-B0C51297F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05" y="350449"/>
          <a:ext cx="2743378" cy="669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58781</xdr:colOff>
      <xdr:row>53</xdr:row>
      <xdr:rowOff>58644</xdr:rowOff>
    </xdr:from>
    <xdr:ext cx="97248" cy="72537"/>
    <xdr:sp macro="" textlink="">
      <xdr:nvSpPr>
        <xdr:cNvPr id="3" name="Graphic 1" descr="Checkmark with solid fill">
          <a:extLst>
            <a:ext uri="{FF2B5EF4-FFF2-40B4-BE49-F238E27FC236}">
              <a16:creationId xmlns:a16="http://schemas.microsoft.com/office/drawing/2014/main" id="{7572157F-06A0-419A-9491-9794E5AF4BC8}"/>
            </a:ext>
          </a:extLst>
        </xdr:cNvPr>
        <xdr:cNvSpPr/>
      </xdr:nvSpPr>
      <xdr:spPr>
        <a:xfrm>
          <a:off x="6386102" y="10400073"/>
          <a:ext cx="97248" cy="72537"/>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oneCellAnchor>
  <xdr:oneCellAnchor>
    <xdr:from>
      <xdr:col>3</xdr:col>
      <xdr:colOff>37826</xdr:colOff>
      <xdr:row>133</xdr:row>
      <xdr:rowOff>113478</xdr:rowOff>
    </xdr:from>
    <xdr:ext cx="97248" cy="74442"/>
    <xdr:sp macro="" textlink="">
      <xdr:nvSpPr>
        <xdr:cNvPr id="12" name="Graphic 1" descr="Checkmark with solid fill">
          <a:extLst>
            <a:ext uri="{FF2B5EF4-FFF2-40B4-BE49-F238E27FC236}">
              <a16:creationId xmlns:a16="http://schemas.microsoft.com/office/drawing/2014/main" id="{247760B9-BB1A-4514-B72C-6CAA2B281685}"/>
            </a:ext>
          </a:extLst>
        </xdr:cNvPr>
        <xdr:cNvSpPr/>
      </xdr:nvSpPr>
      <xdr:spPr>
        <a:xfrm>
          <a:off x="6365147" y="28280264"/>
          <a:ext cx="97248" cy="74442"/>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oneCellAnchor>
  <xdr:oneCellAnchor>
    <xdr:from>
      <xdr:col>3</xdr:col>
      <xdr:colOff>37826</xdr:colOff>
      <xdr:row>18</xdr:row>
      <xdr:rowOff>127697</xdr:rowOff>
    </xdr:from>
    <xdr:ext cx="97248" cy="70632"/>
    <xdr:sp macro="" textlink="">
      <xdr:nvSpPr>
        <xdr:cNvPr id="15" name="Graphic 1" descr="Checkmark with solid fill">
          <a:extLst>
            <a:ext uri="{FF2B5EF4-FFF2-40B4-BE49-F238E27FC236}">
              <a16:creationId xmlns:a16="http://schemas.microsoft.com/office/drawing/2014/main" id="{86DCBB1E-637F-4615-B98D-58003C92BA0D}"/>
            </a:ext>
          </a:extLst>
        </xdr:cNvPr>
        <xdr:cNvSpPr/>
      </xdr:nvSpPr>
      <xdr:spPr>
        <a:xfrm>
          <a:off x="6365147" y="3393411"/>
          <a:ext cx="97248" cy="70632"/>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oneCellAnchor>
  <xdr:oneCellAnchor>
    <xdr:from>
      <xdr:col>3</xdr:col>
      <xdr:colOff>37826</xdr:colOff>
      <xdr:row>2</xdr:row>
      <xdr:rowOff>56739</xdr:rowOff>
    </xdr:from>
    <xdr:ext cx="95715" cy="94875"/>
    <xdr:pic>
      <xdr:nvPicPr>
        <xdr:cNvPr id="19" name="Graphic 18" descr="Checkmark with solid fill">
          <a:extLst>
            <a:ext uri="{FF2B5EF4-FFF2-40B4-BE49-F238E27FC236}">
              <a16:creationId xmlns:a16="http://schemas.microsoft.com/office/drawing/2014/main" id="{E565EEDE-81C4-4607-8B68-649E110B74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92714" y="430935"/>
          <a:ext cx="95715" cy="94875"/>
        </a:xfrm>
        <a:prstGeom prst="rect">
          <a:avLst/>
        </a:prstGeom>
      </xdr:spPr>
    </xdr:pic>
    <xdr:clientData/>
  </xdr:oneCellAnchor>
  <xdr:oneCellAnchor>
    <xdr:from>
      <xdr:col>3</xdr:col>
      <xdr:colOff>22587</xdr:colOff>
      <xdr:row>19</xdr:row>
      <xdr:rowOff>127563</xdr:rowOff>
    </xdr:from>
    <xdr:ext cx="97248" cy="70632"/>
    <xdr:sp macro="" textlink="">
      <xdr:nvSpPr>
        <xdr:cNvPr id="20" name="Graphic 1" descr="Checkmark with solid fill">
          <a:extLst>
            <a:ext uri="{FF2B5EF4-FFF2-40B4-BE49-F238E27FC236}">
              <a16:creationId xmlns:a16="http://schemas.microsoft.com/office/drawing/2014/main" id="{119E953D-C8FD-414F-A08D-13D5A8B4F26E}"/>
            </a:ext>
          </a:extLst>
        </xdr:cNvPr>
        <xdr:cNvSpPr/>
      </xdr:nvSpPr>
      <xdr:spPr>
        <a:xfrm>
          <a:off x="6349908" y="3571871"/>
          <a:ext cx="97248" cy="70632"/>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oneCellAnchor>
  <xdr:oneCellAnchor>
    <xdr:from>
      <xdr:col>3</xdr:col>
      <xdr:colOff>37826</xdr:colOff>
      <xdr:row>45</xdr:row>
      <xdr:rowOff>132391</xdr:rowOff>
    </xdr:from>
    <xdr:ext cx="97248" cy="64917"/>
    <xdr:sp macro="" textlink="">
      <xdr:nvSpPr>
        <xdr:cNvPr id="21" name="Graphic 1" descr="Checkmark with solid fill">
          <a:extLst>
            <a:ext uri="{FF2B5EF4-FFF2-40B4-BE49-F238E27FC236}">
              <a16:creationId xmlns:a16="http://schemas.microsoft.com/office/drawing/2014/main" id="{C3286EE3-7C98-47C0-B5CD-DB6F84AF8A15}"/>
            </a:ext>
          </a:extLst>
        </xdr:cNvPr>
        <xdr:cNvSpPr/>
      </xdr:nvSpPr>
      <xdr:spPr>
        <a:xfrm>
          <a:off x="6492714" y="8755918"/>
          <a:ext cx="97248" cy="64917"/>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oneCellAnchor>
  <xdr:oneCellAnchor>
    <xdr:from>
      <xdr:col>3</xdr:col>
      <xdr:colOff>57762</xdr:colOff>
      <xdr:row>66</xdr:row>
      <xdr:rowOff>197501</xdr:rowOff>
    </xdr:from>
    <xdr:ext cx="97248" cy="72537"/>
    <xdr:sp macro="" textlink="">
      <xdr:nvSpPr>
        <xdr:cNvPr id="22" name="Graphic 1" descr="Checkmark with solid fill">
          <a:extLst>
            <a:ext uri="{FF2B5EF4-FFF2-40B4-BE49-F238E27FC236}">
              <a16:creationId xmlns:a16="http://schemas.microsoft.com/office/drawing/2014/main" id="{3E3F5A21-2C51-4D2E-B3D6-C1853684538A}"/>
            </a:ext>
          </a:extLst>
        </xdr:cNvPr>
        <xdr:cNvSpPr/>
      </xdr:nvSpPr>
      <xdr:spPr>
        <a:xfrm>
          <a:off x="6385083" y="14136318"/>
          <a:ext cx="97248" cy="72537"/>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668655</xdr:colOff>
      <xdr:row>40</xdr:row>
      <xdr:rowOff>36195</xdr:rowOff>
    </xdr:from>
    <xdr:ext cx="95715" cy="94875"/>
    <xdr:pic>
      <xdr:nvPicPr>
        <xdr:cNvPr id="4" name="Graphic 3" descr="Checkmark with solid fill">
          <a:extLst>
            <a:ext uri="{FF2B5EF4-FFF2-40B4-BE49-F238E27FC236}">
              <a16:creationId xmlns:a16="http://schemas.microsoft.com/office/drawing/2014/main" id="{484A0AE0-1149-4C57-9D94-7F16BDE0B1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816715" y="8204835"/>
          <a:ext cx="95715" cy="94875"/>
        </a:xfrm>
        <a:prstGeom prst="rect">
          <a:avLst/>
        </a:prstGeom>
      </xdr:spPr>
    </xdr:pic>
    <xdr:clientData/>
  </xdr:oneCellAnchor>
  <xdr:oneCellAnchor>
    <xdr:from>
      <xdr:col>8</xdr:col>
      <xdr:colOff>600075</xdr:colOff>
      <xdr:row>40</xdr:row>
      <xdr:rowOff>38100</xdr:rowOff>
    </xdr:from>
    <xdr:ext cx="107145" cy="83445"/>
    <xdr:pic>
      <xdr:nvPicPr>
        <xdr:cNvPr id="6" name="Graphic 5" descr="Checkmark with solid fill">
          <a:extLst>
            <a:ext uri="{FF2B5EF4-FFF2-40B4-BE49-F238E27FC236}">
              <a16:creationId xmlns:a16="http://schemas.microsoft.com/office/drawing/2014/main" id="{8BF45AEB-EA59-4340-B6C1-3448EFFFD46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348335" y="8206740"/>
          <a:ext cx="107145" cy="83445"/>
        </a:xfrm>
        <a:prstGeom prst="rect">
          <a:avLst/>
        </a:prstGeom>
      </xdr:spPr>
    </xdr:pic>
    <xdr:clientData/>
  </xdr:oneCellAnchor>
  <xdr:oneCellAnchor>
    <xdr:from>
      <xdr:col>7</xdr:col>
      <xdr:colOff>687705</xdr:colOff>
      <xdr:row>48</xdr:row>
      <xdr:rowOff>30480</xdr:rowOff>
    </xdr:from>
    <xdr:ext cx="95715" cy="94875"/>
    <xdr:pic>
      <xdr:nvPicPr>
        <xdr:cNvPr id="7" name="Graphic 6" descr="Checkmark with solid fill">
          <a:extLst>
            <a:ext uri="{FF2B5EF4-FFF2-40B4-BE49-F238E27FC236}">
              <a16:creationId xmlns:a16="http://schemas.microsoft.com/office/drawing/2014/main" id="{EA74CCE6-BECE-48BD-80CD-BA076539315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155805" y="11612880"/>
          <a:ext cx="95715" cy="94875"/>
        </a:xfrm>
        <a:prstGeom prst="rect">
          <a:avLst/>
        </a:prstGeom>
      </xdr:spPr>
    </xdr:pic>
    <xdr:clientData/>
  </xdr:oneCellAnchor>
  <xdr:oneCellAnchor>
    <xdr:from>
      <xdr:col>8</xdr:col>
      <xdr:colOff>649605</xdr:colOff>
      <xdr:row>48</xdr:row>
      <xdr:rowOff>30480</xdr:rowOff>
    </xdr:from>
    <xdr:ext cx="95715" cy="94875"/>
    <xdr:pic>
      <xdr:nvPicPr>
        <xdr:cNvPr id="8" name="Graphic 7" descr="Checkmark with solid fill">
          <a:extLst>
            <a:ext uri="{FF2B5EF4-FFF2-40B4-BE49-F238E27FC236}">
              <a16:creationId xmlns:a16="http://schemas.microsoft.com/office/drawing/2014/main" id="{880684A5-E5F3-4340-98D0-45442CEFD14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536930" y="11612880"/>
          <a:ext cx="95715" cy="948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b\NBEC_17%20-%20FINANCIAL%20CLOSE%20MODEL%20-%20m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My%20Documents\NPI\Forecast%20updates%20&amp;%20Budgets\2019\Q1\2.0%20Forecasts\2019%20Project%20Dvpmt%20&amp;%20M&amp;A%20Pre-FID%20LE_Q1_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My%20Documents\NPI\Forecast%20updates%20&amp;%20Budgets\2019\Q2\2.0%20Forecasts\2019%20Project%20Dvpmt%20&amp;%20M&amp;A%20Pre-FID%20LE_Q2_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pi.int\dfs\Charles\Auburndale\Fairhaven%20Projection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DEVELOPMENT%20PROJECTS\GAS\GM%20-%20Post%20CHP%20II%20Development\Engineering%20Analysis\Configuration%20Analysis\OCP_AOP_Config6_24_rev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vr12-fpvm\Data\Solar\Groundmount\Canada\Combined%20First%206%20Projects\Contracts%20&amp;%20Agreements\Bond%20Financing\GM%20Solar%20Phase%201%20Bond%20Financial%20Model%20-%20v1p%20FINA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northlandpower.sharepoint.com/Thermal/North%20Battleford/9.%20Financial%20Models/Plan/North%20Battleford%20Bond%20Financial%20Model%20-%20v14e%20-%20FINAL%20(with%20proxy%20for%20semi-annual%20DSCR%20breakeven%20due%20to%20forced%20outag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n200080\AppData\Local\Microsoft\Windows\INetCache\Content.Outlook\C7QB5AKV\2018%20Pre-PPA%20Devex_Q4_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northlandpower.sharepoint.com/Thermal/North%20Battleford/9.%20Financial%20Models/Proforma/Financial%20Close/Gary/FINALRFP__K8N3_(w_GL_Inputs__6_252010)_SDB_103%25_upside_excel_97-03%20GK%20Mortgag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ATA\Thorold_ACCC\Econ\Proformas_Thorold%2001Aug07%20Lender\Thorold_Debt_25Jul07_L'_No_ACCC_Y6_Rev_Beck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arnaudko\AppData\Local\Microsoft\Windows\Temporary%20Internet%20Files\Content.Outlook\A84LCRW3\NPI%20Corporate%20Model%202015-Q1%20Update_v201504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12-fpvm\Data\Users\LChen\Desktop\Lily\2015%20Meet%202\McLean\60%20MW%20GE%20Turbines%20McLean%20LP%20(October%204,%202013).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General_Motors\Econ\LMS6000PDS_Apr14_2008\Base_Case_LM6000PDS_49_MW_June17_08_2xLM6000CCCog_NoStmCap_StmCap_Air_EC$3m_IFCP_NoContr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vr12-fpvm\Data\Users\ABeaumont\AppData\Local\Microsoft\Windows\Temporary%20Internet%20Files\Content.Outlook\3M28Y16N\2012%20Corporate%20and%20Devt%20Budget%20Summary%20%20monthly%20RG%202-3-12%20LTM.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pi.int\dfs\Documents%20and%20Settings\June\My%20Documents\Projects%20-%20Development\Fairhaven\Seller's%20Model\Fairhaven%20Power%20Company%20Projections%2012-03%20jh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DOCUME~1\iclark\LOCALS~1\Temp\IFPC_Outlook_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PI.int\DFS\12th%20Floor%20Data\DATA\USERS\fau\My%20Documents\Wind\Evaluations\Bow%20Lake\Proforma_wind_FA_BowLake_0411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ckawasoe\AppData\Local\Microsoft\Windows\Temporary%20Internet%20Files\Content.Outlook\0K7STX72\NPI_Kincardine_20160405%20v7%205%20NPI%20Base%20Case.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Wind%20Germany\Havelland\Zootzen\Financial%20Model\Oak%20Creek\Oak%20Creek%20Investor%20Model_v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JoeChan\Spy%20Hill\ProForma\SP_Proforma_BaseCase_Dec0409_r2Jan0610_X8_Int4%209%25_Spreads_Amort-gmk_B2.xls"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file:///Q:\Accounting,%20Reporting%20and%20Corp%20Budgets\Financial%20Reports%202018+\FS%20and%20MDA\2023\Q4\Corporate\G&amp;A\2023%20Q3-12%20YTD%20G&amp;A%20MD&amp;A%20LIVE.xlsx" TargetMode="External"/><Relationship Id="rId2" Type="http://schemas.microsoft.com/office/2019/04/relationships/externalLinkLongPath" Target="https://northlandpower.sharepoint.com/sites/2023SustainabilityReportIndex/Shared%20Documents/General/2023%20Sustainability%20Content%20Collection/ESG%20Performance%20Index%20Content/2.Economic%20Performance/2023%20Q3-12%20YTD%20G&amp;A%20MD&amp;A%20LIVE.xlsx?713AB3DC" TargetMode="External"/><Relationship Id="rId1" Type="http://schemas.openxmlformats.org/officeDocument/2006/relationships/externalLinkPath" Target="file:///\\713AB3DC\2023%20Q3-12%20YTD%20G&amp;A%20MD&amp;A%20LIV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Beaumont\AppData\Local\Microsoft\Windows\Temporary%20Internet%20Files\Content.Outlook\3M28Y16N\Corp%20model%20flow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pi.int\dfs\Documents%20and%20Settings\sbecker\Local%20Settings\Temporary%20Internet%20Files\Content.Outlook\JOXGRKMY\GreenfieldSouth_June10_05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bl7496\Local%20Settings\Temporary%20Internet%20Files\OLK9C\Octobre%2020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Users\Ching-yen%20Chen\Dropbox\Potian%20Capital\Clients\Northland%20Power\Corporate%20Finance\NPI%20Consol%20LTM%20-%20Sep%202011%20rev1_per%20Mark%20V%20-%20Ching%20Modified%20v4%2021_Nov_11%20-%20FALSE%20v1%20PRESO%20Normal%20Success%20-%20for%20adam%20v3.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pi.int\Employee%20Files\IClark\German%20Wind%20Farms\2011\Financials\Germany%20Model%20-%202011%20Q3%20v2%20(with%20new,%20qtrly%20LT%20model).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LOTUS24\BELL\BCIKI\FSTMT\FSJUL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vr12-fpvm\Data\Financial%20Business%20Support\PPAs\Meridian\Billing\2010\08%20Aug%2010%20Meridia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northlandpower.sharepoint.com/Thermal/North%20Battleford/9.%20Financial%20Models/Proforma/Financial%20Close/RWBeck%20(has%20FINAL)/NBEC_17%20-%20FINANCIAL%20CLOSE%20MODEL%20(with%20colour%20coding%20for%20BOP%20Fixed%20Cost%20breakdow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vr12-fpvm\Data\Thermal\Cochrane\9.%20Financial%20Models\Plan\2015%20Plan\CPC%202015%20Plan%20(Nov%2013).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QMR%20Ops\2015\2015.04.22\Spreadsheets\NBPLP%202015%20Monthly%20%20-%2003_ver.%20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Corality%20-%20Best%20Practice%20Project%20Performance%20Modelling\20130416_Northland%20Power%20PFM_Start%20Model.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LChen\AppData\Roaming\Microsoft\Excel\1.%20Mcleans%20Mountain%20Pro%20Forma%2005172013%20MANULIFEv2_MAY_27_RAT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LOTUS24\Barrick%20Finance%20BV\Financials\2004\Barr%20July-Dec%2020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vr12-fpvm\Data\Users\Vzhao\AppData\Local\Microsoft\Windows\Temporary%20Internet%20Files\Content.Outlook\EGZ57IHR\8%20NBEC%20Billing%20Aug_13v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MVanderjagt\Desktop\Corporate%20Model\2012\Mesquite%20Solar%20NPI%20Model%20V1%2005%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vr12-fpvm\Data\Users\arnaudko\AppData\Local\Microsoft\Windows\Temporary%20Internet%20Files\Content.Outlook\7AIAAEEW\McLean's_255_Q4Forecast%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nmatchim\AppData\Local\Microsoft\Windows\Temporary%20Internet%20Files\Content.Outlook\7KHOMO0Y\SP_Proforma_BaseCase_Feb%2023_(CSA%20revised)%20(2)%20-%20with%20MMR%20shifted%20to%20maintain%201%2050x%20DSCR%20v3%20-%20FINAL%20with%20summary.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vr12-fpvm\Data\Users\Vzhao\AppData\Roaming\Microsoft\Excel\North%20Battleford%20Bond%20Financial%20Model%20-%20v14e%20-%20FINAL%20(with%20proxy%20for%20semi-annual%20DSCR%20breakeven%20due%20to%20forced%20outage).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northlandpower.sharepoint.com/sites/ESGTeam/Shared%20Documents/General/2021%20Sustainability%20KPIs/Canadian%20Sola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rojects\Fountain%20Valley%20US\Fountain_Valley_1117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amcgee\AppData\Local\Microsoft\Windows\Temporary%20Internet%20Files\Content.Outlook\DKC5P58O\2018%20Devex%20Budget_FINAL.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wc\AppData\Roaming\Microsoft\Excel\Documents%20and%20Settings\iclark\Application%20Data\Microsoft\Excel\FINALRFP__K8N3_(w_GL_Inputs__6_252010)_SDB_103%25_upside_excel_97-03%20GK%20Mortg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rnaudko\Desktop\NPI%20-%202015%20Budget%20-%20Dividends%20and%20Payout%20Ratio.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orthlandpower.sharepoint.com/sites/dept_esg/ESG%20Disclosure/2023/Facilities/Master%20Facilities%20Workbook%202023.xlsx" TargetMode="External"/><Relationship Id="rId1" Type="http://schemas.openxmlformats.org/officeDocument/2006/relationships/externalLinkPath" Target="https://northlandpower.sharepoint.com/sites/dept_esg/ESG%20Disclosure/2023/Facilities/Master%20Facilities%20Workbook%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rnaudko\AppData\Local\Microsoft\Windows\Temporary%20Internet%20Files\Content.Outlook\K20MNAVI\June%202012%20%20P%20B%20F%20SUMMARY%2006-26-2012_FINAL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PI.int\DFS\12th%20Floor%20Data\DATA\USERS\mlord\My%20Documents\PROJECTS\SOLAR\PROFORMA\backup\GAS_SP_Proforma_BaseCase_Dec0409_rDec15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pi.int\dfs\Documents%20and%20Settings\Diana\Local%20Settings\Temporary%20Internet%20Files\OLK172\Auburndale%2005_21_2008%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s"/>
      <sheetName val="Construction Drawdown"/>
      <sheetName val="NOR Summary"/>
      <sheetName val="Projections"/>
      <sheetName val="DSCR Summary"/>
      <sheetName val="Debt Service"/>
      <sheetName val="Fuel Asm"/>
      <sheetName val="Technical data"/>
      <sheetName val="TD 2"/>
      <sheetName val="PPA revenue"/>
      <sheetName val="OPTC"/>
      <sheetName val="Admin"/>
      <sheetName val="Fin Input"/>
    </sheetNames>
    <sheetDataSet>
      <sheetData sheetId="0">
        <row r="26">
          <cell r="K26">
            <v>2</v>
          </cell>
        </row>
        <row r="38">
          <cell r="D38">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E Compared to Budget - Summary"/>
      <sheetName val="Devex by SpendType&amp;SinceInceptn"/>
      <sheetName val="Detail Brkdwn by Region &amp; Proj."/>
      <sheetName val="CANUS"/>
      <sheetName val="EUR"/>
      <sheetName val="LATAM"/>
      <sheetName val="ASIA"/>
      <sheetName val="HL"/>
      <sheetName val="INT'L, Other"/>
      <sheetName val="M&amp;A"/>
      <sheetName val="Budget"/>
      <sheetName val="Project Spend Since Inception"/>
      <sheetName val="Feb 22, 2018 Board Summary"/>
      <sheetName val="Board Update"/>
    </sheetNames>
    <sheetDataSet>
      <sheetData sheetId="0"/>
      <sheetData sheetId="1"/>
      <sheetData sheetId="2"/>
      <sheetData sheetId="3"/>
      <sheetData sheetId="4">
        <row r="2">
          <cell r="AE2" t="str">
            <v>Q1</v>
          </cell>
          <cell r="AF2" t="str">
            <v>Q2</v>
          </cell>
          <cell r="AG2" t="str">
            <v>Q3</v>
          </cell>
          <cell r="AH2" t="str">
            <v>Q4</v>
          </cell>
          <cell r="AI2" t="str">
            <v>Total</v>
          </cell>
        </row>
        <row r="3">
          <cell r="AE3">
            <v>43525</v>
          </cell>
          <cell r="AF3">
            <v>43617</v>
          </cell>
          <cell r="AG3">
            <v>43709</v>
          </cell>
          <cell r="AH3">
            <v>43800</v>
          </cell>
          <cell r="AI3">
            <v>2019</v>
          </cell>
        </row>
        <row r="4">
          <cell r="AE4" t="str">
            <v>Act interim</v>
          </cell>
          <cell r="AF4" t="str">
            <v>Forecast</v>
          </cell>
          <cell r="AG4" t="str">
            <v>Forecast</v>
          </cell>
          <cell r="AH4" t="str">
            <v>Forecast</v>
          </cell>
          <cell r="AI4" t="str">
            <v>LE</v>
          </cell>
        </row>
        <row r="6">
          <cell r="AE6">
            <v>33576.199999999997</v>
          </cell>
          <cell r="AF6">
            <v>134000</v>
          </cell>
          <cell r="AG6">
            <v>175000</v>
          </cell>
          <cell r="AH6">
            <v>232000</v>
          </cell>
          <cell r="AI6">
            <v>232000</v>
          </cell>
        </row>
        <row r="8">
          <cell r="AE8">
            <v>0</v>
          </cell>
          <cell r="AF8">
            <v>0</v>
          </cell>
          <cell r="AG8">
            <v>0</v>
          </cell>
          <cell r="AH8">
            <v>0</v>
          </cell>
          <cell r="AI8">
            <v>0</v>
          </cell>
        </row>
        <row r="9">
          <cell r="AE9">
            <v>0</v>
          </cell>
          <cell r="AF9">
            <v>0</v>
          </cell>
          <cell r="AG9">
            <v>0</v>
          </cell>
          <cell r="AH9">
            <v>0</v>
          </cell>
          <cell r="AI9">
            <v>0</v>
          </cell>
        </row>
        <row r="10">
          <cell r="AE10">
            <v>0</v>
          </cell>
          <cell r="AF10">
            <v>0</v>
          </cell>
          <cell r="AG10">
            <v>0</v>
          </cell>
          <cell r="AH10">
            <v>0</v>
          </cell>
          <cell r="AI10">
            <v>0</v>
          </cell>
        </row>
        <row r="11">
          <cell r="AE11">
            <v>10000</v>
          </cell>
          <cell r="AF11">
            <v>15000</v>
          </cell>
          <cell r="AG11">
            <v>15000</v>
          </cell>
          <cell r="AH11">
            <v>25000</v>
          </cell>
          <cell r="AI11">
            <v>25000</v>
          </cell>
        </row>
        <row r="12">
          <cell r="AE12">
            <v>0</v>
          </cell>
          <cell r="AF12">
            <v>0</v>
          </cell>
          <cell r="AG12">
            <v>0</v>
          </cell>
          <cell r="AH12">
            <v>0</v>
          </cell>
          <cell r="AI12">
            <v>0</v>
          </cell>
        </row>
        <row r="13">
          <cell r="AE13">
            <v>8000</v>
          </cell>
          <cell r="AF13">
            <v>48000</v>
          </cell>
          <cell r="AG13">
            <v>72000</v>
          </cell>
          <cell r="AH13">
            <v>96000</v>
          </cell>
          <cell r="AI13">
            <v>96000</v>
          </cell>
        </row>
        <row r="14">
          <cell r="AE14">
            <v>0</v>
          </cell>
          <cell r="AF14">
            <v>0</v>
          </cell>
          <cell r="AG14">
            <v>0</v>
          </cell>
          <cell r="AH14">
            <v>0</v>
          </cell>
          <cell r="AI14">
            <v>0</v>
          </cell>
        </row>
        <row r="15">
          <cell r="AE15">
            <v>0</v>
          </cell>
          <cell r="AF15">
            <v>0</v>
          </cell>
          <cell r="AG15">
            <v>0</v>
          </cell>
          <cell r="AH15">
            <v>0</v>
          </cell>
          <cell r="AI15">
            <v>0</v>
          </cell>
        </row>
        <row r="16">
          <cell r="AE16">
            <v>0</v>
          </cell>
          <cell r="AF16">
            <v>10000</v>
          </cell>
          <cell r="AG16">
            <v>10000</v>
          </cell>
          <cell r="AH16">
            <v>10000</v>
          </cell>
          <cell r="AI16">
            <v>10000</v>
          </cell>
        </row>
        <row r="17">
          <cell r="AE17">
            <v>1471.63</v>
          </cell>
          <cell r="AF17">
            <v>7000</v>
          </cell>
          <cell r="AG17">
            <v>9000</v>
          </cell>
          <cell r="AH17">
            <v>12000</v>
          </cell>
          <cell r="AI17">
            <v>12000</v>
          </cell>
        </row>
        <row r="18">
          <cell r="AE18">
            <v>4005.5699999999997</v>
          </cell>
          <cell r="AF18">
            <v>43901</v>
          </cell>
          <cell r="AG18">
            <v>58901</v>
          </cell>
          <cell r="AH18">
            <v>78901</v>
          </cell>
          <cell r="AI18">
            <v>78901</v>
          </cell>
        </row>
        <row r="19">
          <cell r="AE19">
            <v>0</v>
          </cell>
          <cell r="AF19">
            <v>0</v>
          </cell>
          <cell r="AG19">
            <v>0</v>
          </cell>
          <cell r="AH19">
            <v>0</v>
          </cell>
          <cell r="AI19">
            <v>0</v>
          </cell>
        </row>
        <row r="20">
          <cell r="AE20">
            <v>23477.200000000001</v>
          </cell>
          <cell r="AF20">
            <v>123901</v>
          </cell>
          <cell r="AG20">
            <v>164901</v>
          </cell>
          <cell r="AH20">
            <v>221901</v>
          </cell>
          <cell r="AI20">
            <v>221901</v>
          </cell>
        </row>
        <row r="22">
          <cell r="AE22">
            <v>0</v>
          </cell>
          <cell r="AF22">
            <v>0</v>
          </cell>
          <cell r="AG22">
            <v>0</v>
          </cell>
          <cell r="AH22">
            <v>0</v>
          </cell>
          <cell r="AI22">
            <v>0</v>
          </cell>
        </row>
        <row r="23">
          <cell r="AE23">
            <v>0</v>
          </cell>
          <cell r="AF23">
            <v>0</v>
          </cell>
          <cell r="AG23">
            <v>0</v>
          </cell>
          <cell r="AH23">
            <v>0</v>
          </cell>
          <cell r="AI23">
            <v>0</v>
          </cell>
        </row>
        <row r="24">
          <cell r="AE24">
            <v>0</v>
          </cell>
          <cell r="AF24">
            <v>0</v>
          </cell>
          <cell r="AG24">
            <v>0</v>
          </cell>
          <cell r="AH24">
            <v>0</v>
          </cell>
          <cell r="AI24">
            <v>0</v>
          </cell>
        </row>
        <row r="25">
          <cell r="AE25">
            <v>0</v>
          </cell>
          <cell r="AF25">
            <v>0</v>
          </cell>
          <cell r="AG25">
            <v>0</v>
          </cell>
          <cell r="AH25">
            <v>0</v>
          </cell>
          <cell r="AI25">
            <v>0</v>
          </cell>
        </row>
        <row r="26">
          <cell r="AE26">
            <v>0</v>
          </cell>
          <cell r="AF26">
            <v>0</v>
          </cell>
          <cell r="AG26">
            <v>0</v>
          </cell>
          <cell r="AH26">
            <v>0</v>
          </cell>
          <cell r="AI26">
            <v>0</v>
          </cell>
        </row>
        <row r="27">
          <cell r="AE27">
            <v>0</v>
          </cell>
          <cell r="AF27">
            <v>0</v>
          </cell>
          <cell r="AG27">
            <v>0</v>
          </cell>
          <cell r="AH27">
            <v>0</v>
          </cell>
          <cell r="AI27">
            <v>0</v>
          </cell>
        </row>
        <row r="28">
          <cell r="AE28">
            <v>0</v>
          </cell>
          <cell r="AF28">
            <v>0</v>
          </cell>
          <cell r="AG28">
            <v>0</v>
          </cell>
          <cell r="AH28">
            <v>0</v>
          </cell>
          <cell r="AI28">
            <v>0</v>
          </cell>
        </row>
        <row r="29">
          <cell r="AE29">
            <v>0</v>
          </cell>
          <cell r="AF29">
            <v>0</v>
          </cell>
          <cell r="AG29">
            <v>0</v>
          </cell>
          <cell r="AH29">
            <v>0</v>
          </cell>
          <cell r="AI29">
            <v>0</v>
          </cell>
        </row>
        <row r="30">
          <cell r="AE30">
            <v>0</v>
          </cell>
          <cell r="AF30">
            <v>0</v>
          </cell>
          <cell r="AG30">
            <v>0</v>
          </cell>
          <cell r="AH30">
            <v>0</v>
          </cell>
          <cell r="AI30">
            <v>0</v>
          </cell>
        </row>
        <row r="31">
          <cell r="AE31">
            <v>0</v>
          </cell>
          <cell r="AF31">
            <v>0</v>
          </cell>
          <cell r="AG31">
            <v>0</v>
          </cell>
          <cell r="AH31">
            <v>0</v>
          </cell>
          <cell r="AI31">
            <v>0</v>
          </cell>
        </row>
        <row r="32">
          <cell r="AE32">
            <v>81.069999999999993</v>
          </cell>
          <cell r="AF32">
            <v>81.069999999999993</v>
          </cell>
          <cell r="AG32">
            <v>81.069999999999993</v>
          </cell>
          <cell r="AH32">
            <v>81.069999999999993</v>
          </cell>
          <cell r="AI32">
            <v>81.069999999999993</v>
          </cell>
        </row>
        <row r="33">
          <cell r="AE33">
            <v>0</v>
          </cell>
          <cell r="AF33">
            <v>0</v>
          </cell>
          <cell r="AG33">
            <v>0</v>
          </cell>
          <cell r="AH33">
            <v>0</v>
          </cell>
          <cell r="AI33">
            <v>0</v>
          </cell>
        </row>
        <row r="34">
          <cell r="AE34">
            <v>81.069999999999993</v>
          </cell>
          <cell r="AF34">
            <v>81.069999999999993</v>
          </cell>
          <cell r="AG34">
            <v>81.069999999999993</v>
          </cell>
          <cell r="AH34">
            <v>81.069999999999993</v>
          </cell>
          <cell r="AI34">
            <v>81.069999999999993</v>
          </cell>
        </row>
        <row r="36">
          <cell r="AE36">
            <v>0</v>
          </cell>
          <cell r="AF36">
            <v>0</v>
          </cell>
          <cell r="AG36">
            <v>0</v>
          </cell>
          <cell r="AH36">
            <v>0</v>
          </cell>
          <cell r="AI36">
            <v>0</v>
          </cell>
        </row>
        <row r="37">
          <cell r="AE37">
            <v>0</v>
          </cell>
          <cell r="AF37">
            <v>0</v>
          </cell>
          <cell r="AG37">
            <v>0</v>
          </cell>
          <cell r="AH37">
            <v>0</v>
          </cell>
          <cell r="AI37">
            <v>0</v>
          </cell>
        </row>
        <row r="38">
          <cell r="AE38">
            <v>0</v>
          </cell>
          <cell r="AF38">
            <v>0</v>
          </cell>
          <cell r="AG38">
            <v>0</v>
          </cell>
          <cell r="AH38">
            <v>0</v>
          </cell>
          <cell r="AI38">
            <v>0</v>
          </cell>
        </row>
        <row r="39">
          <cell r="AE39">
            <v>0</v>
          </cell>
          <cell r="AF39">
            <v>0</v>
          </cell>
          <cell r="AG39">
            <v>0</v>
          </cell>
          <cell r="AH39">
            <v>0</v>
          </cell>
          <cell r="AI39">
            <v>0</v>
          </cell>
        </row>
        <row r="40">
          <cell r="AE40">
            <v>0</v>
          </cell>
          <cell r="AF40">
            <v>0</v>
          </cell>
          <cell r="AG40">
            <v>0</v>
          </cell>
          <cell r="AH40">
            <v>0</v>
          </cell>
          <cell r="AI40">
            <v>0</v>
          </cell>
        </row>
        <row r="41">
          <cell r="AE41">
            <v>0</v>
          </cell>
          <cell r="AF41">
            <v>0</v>
          </cell>
          <cell r="AG41">
            <v>0</v>
          </cell>
          <cell r="AH41">
            <v>0</v>
          </cell>
          <cell r="AI41">
            <v>0</v>
          </cell>
        </row>
        <row r="42">
          <cell r="AE42">
            <v>0</v>
          </cell>
          <cell r="AF42">
            <v>0</v>
          </cell>
          <cell r="AG42">
            <v>0</v>
          </cell>
          <cell r="AH42">
            <v>0</v>
          </cell>
          <cell r="AI42">
            <v>0</v>
          </cell>
        </row>
        <row r="43">
          <cell r="AE43">
            <v>0</v>
          </cell>
          <cell r="AF43">
            <v>0</v>
          </cell>
          <cell r="AG43">
            <v>0</v>
          </cell>
          <cell r="AH43">
            <v>0</v>
          </cell>
          <cell r="AI43">
            <v>0</v>
          </cell>
        </row>
        <row r="44">
          <cell r="AE44">
            <v>0</v>
          </cell>
          <cell r="AF44">
            <v>0</v>
          </cell>
          <cell r="AG44">
            <v>0</v>
          </cell>
          <cell r="AH44">
            <v>0</v>
          </cell>
          <cell r="AI44">
            <v>0</v>
          </cell>
        </row>
        <row r="45">
          <cell r="AE45">
            <v>611.25</v>
          </cell>
          <cell r="AF45">
            <v>611.25</v>
          </cell>
          <cell r="AG45">
            <v>611.25</v>
          </cell>
          <cell r="AH45">
            <v>611.25</v>
          </cell>
          <cell r="AI45">
            <v>611.25</v>
          </cell>
        </row>
        <row r="46">
          <cell r="AE46">
            <v>0</v>
          </cell>
          <cell r="AF46">
            <v>0</v>
          </cell>
          <cell r="AG46">
            <v>0</v>
          </cell>
          <cell r="AH46">
            <v>0</v>
          </cell>
          <cell r="AI46">
            <v>0</v>
          </cell>
        </row>
        <row r="47">
          <cell r="AE47">
            <v>0</v>
          </cell>
          <cell r="AF47">
            <v>0</v>
          </cell>
          <cell r="AG47">
            <v>0</v>
          </cell>
          <cell r="AH47">
            <v>0</v>
          </cell>
          <cell r="AI47">
            <v>0</v>
          </cell>
        </row>
        <row r="48">
          <cell r="AE48">
            <v>611.25</v>
          </cell>
          <cell r="AF48">
            <v>611.25</v>
          </cell>
          <cell r="AG48">
            <v>611.25</v>
          </cell>
          <cell r="AH48">
            <v>611.25</v>
          </cell>
          <cell r="AI48">
            <v>611.25</v>
          </cell>
        </row>
        <row r="50">
          <cell r="AE50">
            <v>0</v>
          </cell>
          <cell r="AF50">
            <v>0</v>
          </cell>
          <cell r="AG50">
            <v>0</v>
          </cell>
          <cell r="AH50">
            <v>0</v>
          </cell>
          <cell r="AI50">
            <v>0</v>
          </cell>
        </row>
        <row r="51">
          <cell r="AE51">
            <v>0</v>
          </cell>
          <cell r="AF51">
            <v>0</v>
          </cell>
          <cell r="AG51">
            <v>0</v>
          </cell>
          <cell r="AH51">
            <v>0</v>
          </cell>
          <cell r="AI51">
            <v>0</v>
          </cell>
        </row>
        <row r="52">
          <cell r="AE52">
            <v>0</v>
          </cell>
          <cell r="AF52">
            <v>0</v>
          </cell>
          <cell r="AG52">
            <v>0</v>
          </cell>
          <cell r="AH52">
            <v>0</v>
          </cell>
          <cell r="AI52">
            <v>0</v>
          </cell>
        </row>
        <row r="53">
          <cell r="AE53">
            <v>0</v>
          </cell>
          <cell r="AF53">
            <v>0</v>
          </cell>
          <cell r="AG53">
            <v>0</v>
          </cell>
          <cell r="AH53">
            <v>0</v>
          </cell>
          <cell r="AI53">
            <v>0</v>
          </cell>
        </row>
        <row r="54">
          <cell r="AE54">
            <v>0</v>
          </cell>
          <cell r="AF54">
            <v>0</v>
          </cell>
          <cell r="AG54">
            <v>0</v>
          </cell>
          <cell r="AH54">
            <v>0</v>
          </cell>
          <cell r="AI54">
            <v>0</v>
          </cell>
        </row>
        <row r="55">
          <cell r="AE55">
            <v>0</v>
          </cell>
          <cell r="AF55">
            <v>0</v>
          </cell>
          <cell r="AG55">
            <v>0</v>
          </cell>
          <cell r="AH55">
            <v>0</v>
          </cell>
          <cell r="AI55">
            <v>0</v>
          </cell>
        </row>
        <row r="56">
          <cell r="AE56">
            <v>0</v>
          </cell>
          <cell r="AF56">
            <v>0</v>
          </cell>
          <cell r="AG56">
            <v>0</v>
          </cell>
          <cell r="AH56">
            <v>0</v>
          </cell>
          <cell r="AI56">
            <v>0</v>
          </cell>
        </row>
        <row r="57">
          <cell r="AE57">
            <v>0</v>
          </cell>
          <cell r="AF57">
            <v>0</v>
          </cell>
          <cell r="AG57">
            <v>0</v>
          </cell>
          <cell r="AH57">
            <v>0</v>
          </cell>
          <cell r="AI57">
            <v>0</v>
          </cell>
        </row>
        <row r="58">
          <cell r="AE58">
            <v>0</v>
          </cell>
          <cell r="AF58">
            <v>0</v>
          </cell>
          <cell r="AG58">
            <v>0</v>
          </cell>
          <cell r="AH58">
            <v>0</v>
          </cell>
          <cell r="AI58">
            <v>0</v>
          </cell>
        </row>
        <row r="59">
          <cell r="AE59">
            <v>0</v>
          </cell>
          <cell r="AF59">
            <v>0</v>
          </cell>
          <cell r="AG59">
            <v>0</v>
          </cell>
          <cell r="AH59">
            <v>0</v>
          </cell>
          <cell r="AI59">
            <v>0</v>
          </cell>
        </row>
        <row r="60">
          <cell r="AE60">
            <v>0</v>
          </cell>
          <cell r="AF60">
            <v>0</v>
          </cell>
          <cell r="AG60">
            <v>0</v>
          </cell>
          <cell r="AH60">
            <v>0</v>
          </cell>
          <cell r="AI60">
            <v>0</v>
          </cell>
        </row>
        <row r="61">
          <cell r="AE61">
            <v>0</v>
          </cell>
          <cell r="AF61">
            <v>0</v>
          </cell>
          <cell r="AG61">
            <v>0</v>
          </cell>
          <cell r="AH61">
            <v>0</v>
          </cell>
          <cell r="AI61">
            <v>0</v>
          </cell>
        </row>
        <row r="62">
          <cell r="AE62">
            <v>0</v>
          </cell>
          <cell r="AF62">
            <v>0</v>
          </cell>
          <cell r="AG62">
            <v>0</v>
          </cell>
          <cell r="AH62">
            <v>0</v>
          </cell>
          <cell r="AI62">
            <v>0</v>
          </cell>
        </row>
        <row r="64">
          <cell r="AE64">
            <v>0</v>
          </cell>
          <cell r="AF64">
            <v>0</v>
          </cell>
          <cell r="AG64">
            <v>0</v>
          </cell>
          <cell r="AH64">
            <v>0</v>
          </cell>
          <cell r="AI64">
            <v>0</v>
          </cell>
        </row>
        <row r="65">
          <cell r="AE65">
            <v>0</v>
          </cell>
          <cell r="AF65">
            <v>0</v>
          </cell>
          <cell r="AG65">
            <v>0</v>
          </cell>
          <cell r="AH65">
            <v>0</v>
          </cell>
          <cell r="AI65">
            <v>0</v>
          </cell>
        </row>
        <row r="66">
          <cell r="AE66">
            <v>0</v>
          </cell>
          <cell r="AF66">
            <v>0</v>
          </cell>
          <cell r="AG66">
            <v>0</v>
          </cell>
          <cell r="AH66">
            <v>0</v>
          </cell>
          <cell r="AI66">
            <v>0</v>
          </cell>
        </row>
        <row r="67">
          <cell r="AE67">
            <v>0</v>
          </cell>
          <cell r="AF67">
            <v>0</v>
          </cell>
          <cell r="AG67">
            <v>0</v>
          </cell>
          <cell r="AH67">
            <v>0</v>
          </cell>
          <cell r="AI67">
            <v>0</v>
          </cell>
        </row>
        <row r="68">
          <cell r="AE68">
            <v>0</v>
          </cell>
          <cell r="AF68">
            <v>0</v>
          </cell>
          <cell r="AG68">
            <v>0</v>
          </cell>
          <cell r="AH68">
            <v>0</v>
          </cell>
          <cell r="AI68">
            <v>0</v>
          </cell>
        </row>
        <row r="69">
          <cell r="AE69">
            <v>0</v>
          </cell>
          <cell r="AF69">
            <v>0</v>
          </cell>
          <cell r="AG69">
            <v>0</v>
          </cell>
          <cell r="AH69">
            <v>0</v>
          </cell>
          <cell r="AI69">
            <v>0</v>
          </cell>
        </row>
        <row r="70">
          <cell r="AE70">
            <v>0</v>
          </cell>
          <cell r="AF70">
            <v>0</v>
          </cell>
          <cell r="AG70">
            <v>0</v>
          </cell>
          <cell r="AH70">
            <v>0</v>
          </cell>
          <cell r="AI70">
            <v>0</v>
          </cell>
        </row>
        <row r="71">
          <cell r="AE71">
            <v>0</v>
          </cell>
          <cell r="AF71">
            <v>0</v>
          </cell>
          <cell r="AG71">
            <v>0</v>
          </cell>
          <cell r="AH71">
            <v>0</v>
          </cell>
          <cell r="AI71">
            <v>0</v>
          </cell>
        </row>
        <row r="72">
          <cell r="AE72">
            <v>0</v>
          </cell>
          <cell r="AF72">
            <v>0</v>
          </cell>
          <cell r="AG72">
            <v>0</v>
          </cell>
          <cell r="AH72">
            <v>0</v>
          </cell>
          <cell r="AI72">
            <v>0</v>
          </cell>
        </row>
        <row r="73">
          <cell r="AE73">
            <v>0</v>
          </cell>
          <cell r="AF73">
            <v>0</v>
          </cell>
          <cell r="AG73">
            <v>0</v>
          </cell>
          <cell r="AH73">
            <v>0</v>
          </cell>
          <cell r="AI73">
            <v>0</v>
          </cell>
        </row>
        <row r="74">
          <cell r="AE74">
            <v>0</v>
          </cell>
          <cell r="AF74">
            <v>0</v>
          </cell>
          <cell r="AG74">
            <v>0</v>
          </cell>
          <cell r="AH74">
            <v>0</v>
          </cell>
          <cell r="AI74">
            <v>0</v>
          </cell>
        </row>
        <row r="75">
          <cell r="AE75">
            <v>0</v>
          </cell>
          <cell r="AF75">
            <v>0</v>
          </cell>
          <cell r="AG75">
            <v>0</v>
          </cell>
          <cell r="AH75">
            <v>0</v>
          </cell>
          <cell r="AI75">
            <v>0</v>
          </cell>
        </row>
        <row r="76">
          <cell r="AE76">
            <v>0</v>
          </cell>
          <cell r="AF76">
            <v>0</v>
          </cell>
          <cell r="AG76">
            <v>0</v>
          </cell>
          <cell r="AH76">
            <v>0</v>
          </cell>
          <cell r="AI76">
            <v>0</v>
          </cell>
        </row>
        <row r="78">
          <cell r="AE78">
            <v>0</v>
          </cell>
          <cell r="AF78">
            <v>0</v>
          </cell>
          <cell r="AG78">
            <v>0</v>
          </cell>
          <cell r="AH78">
            <v>0</v>
          </cell>
          <cell r="AI78">
            <v>0</v>
          </cell>
        </row>
        <row r="79">
          <cell r="AE79">
            <v>0</v>
          </cell>
          <cell r="AF79">
            <v>0</v>
          </cell>
          <cell r="AG79">
            <v>0</v>
          </cell>
          <cell r="AH79">
            <v>0</v>
          </cell>
          <cell r="AI79">
            <v>0</v>
          </cell>
        </row>
        <row r="80">
          <cell r="AE80">
            <v>0</v>
          </cell>
          <cell r="AF80">
            <v>0</v>
          </cell>
          <cell r="AG80">
            <v>0</v>
          </cell>
          <cell r="AH80">
            <v>0</v>
          </cell>
          <cell r="AI80">
            <v>0</v>
          </cell>
        </row>
        <row r="81">
          <cell r="AE81">
            <v>0</v>
          </cell>
          <cell r="AF81">
            <v>0</v>
          </cell>
          <cell r="AG81">
            <v>0</v>
          </cell>
          <cell r="AH81">
            <v>0</v>
          </cell>
          <cell r="AI81">
            <v>0</v>
          </cell>
        </row>
        <row r="82">
          <cell r="AE82">
            <v>0</v>
          </cell>
          <cell r="AF82">
            <v>0</v>
          </cell>
          <cell r="AG82">
            <v>0</v>
          </cell>
          <cell r="AH82">
            <v>0</v>
          </cell>
          <cell r="AI82">
            <v>0</v>
          </cell>
        </row>
        <row r="83">
          <cell r="AE83">
            <v>0</v>
          </cell>
          <cell r="AF83">
            <v>0</v>
          </cell>
          <cell r="AG83">
            <v>0</v>
          </cell>
          <cell r="AH83">
            <v>0</v>
          </cell>
          <cell r="AI83">
            <v>0</v>
          </cell>
        </row>
        <row r="84">
          <cell r="AE84">
            <v>7500</v>
          </cell>
          <cell r="AF84">
            <v>7500</v>
          </cell>
          <cell r="AG84">
            <v>7500</v>
          </cell>
          <cell r="AH84">
            <v>7500</v>
          </cell>
          <cell r="AI84">
            <v>7500</v>
          </cell>
        </row>
        <row r="85">
          <cell r="AE85">
            <v>0</v>
          </cell>
          <cell r="AF85">
            <v>0</v>
          </cell>
          <cell r="AG85">
            <v>0</v>
          </cell>
          <cell r="AH85">
            <v>0</v>
          </cell>
          <cell r="AI85">
            <v>0</v>
          </cell>
        </row>
        <row r="86">
          <cell r="AE86">
            <v>0</v>
          </cell>
          <cell r="AF86">
            <v>0</v>
          </cell>
          <cell r="AG86">
            <v>0</v>
          </cell>
          <cell r="AH86">
            <v>0</v>
          </cell>
          <cell r="AI86">
            <v>0</v>
          </cell>
        </row>
        <row r="87">
          <cell r="AE87">
            <v>0</v>
          </cell>
          <cell r="AF87">
            <v>0</v>
          </cell>
          <cell r="AG87">
            <v>0</v>
          </cell>
          <cell r="AH87">
            <v>0</v>
          </cell>
          <cell r="AI87">
            <v>0</v>
          </cell>
        </row>
        <row r="88">
          <cell r="AE88">
            <v>0</v>
          </cell>
          <cell r="AF88">
            <v>0</v>
          </cell>
          <cell r="AG88">
            <v>0</v>
          </cell>
          <cell r="AH88">
            <v>0</v>
          </cell>
          <cell r="AI88">
            <v>0</v>
          </cell>
        </row>
        <row r="89">
          <cell r="AE89">
            <v>0</v>
          </cell>
          <cell r="AF89">
            <v>0</v>
          </cell>
          <cell r="AG89">
            <v>0</v>
          </cell>
          <cell r="AH89">
            <v>0</v>
          </cell>
          <cell r="AI89">
            <v>0</v>
          </cell>
        </row>
        <row r="90">
          <cell r="AE90">
            <v>7500</v>
          </cell>
          <cell r="AF90">
            <v>7500</v>
          </cell>
          <cell r="AG90">
            <v>7500</v>
          </cell>
          <cell r="AH90">
            <v>7500</v>
          </cell>
          <cell r="AI90">
            <v>7500</v>
          </cell>
        </row>
        <row r="92">
          <cell r="AE92">
            <v>0</v>
          </cell>
          <cell r="AF92">
            <v>0</v>
          </cell>
          <cell r="AG92">
            <v>0</v>
          </cell>
          <cell r="AH92">
            <v>0</v>
          </cell>
          <cell r="AI92">
            <v>0</v>
          </cell>
        </row>
        <row r="93">
          <cell r="AE93">
            <v>0</v>
          </cell>
          <cell r="AF93">
            <v>0</v>
          </cell>
          <cell r="AG93">
            <v>0</v>
          </cell>
          <cell r="AH93">
            <v>0</v>
          </cell>
          <cell r="AI93">
            <v>0</v>
          </cell>
        </row>
        <row r="94">
          <cell r="AE94">
            <v>0</v>
          </cell>
          <cell r="AF94">
            <v>0</v>
          </cell>
          <cell r="AG94">
            <v>0</v>
          </cell>
          <cell r="AH94">
            <v>0</v>
          </cell>
          <cell r="AI94">
            <v>0</v>
          </cell>
        </row>
        <row r="95">
          <cell r="AE95">
            <v>0</v>
          </cell>
          <cell r="AF95">
            <v>0</v>
          </cell>
          <cell r="AG95">
            <v>0</v>
          </cell>
          <cell r="AH95">
            <v>0</v>
          </cell>
          <cell r="AI95">
            <v>0</v>
          </cell>
        </row>
        <row r="96">
          <cell r="AE96">
            <v>0</v>
          </cell>
          <cell r="AF96">
            <v>0</v>
          </cell>
          <cell r="AG96">
            <v>0</v>
          </cell>
          <cell r="AH96">
            <v>0</v>
          </cell>
          <cell r="AI96">
            <v>0</v>
          </cell>
        </row>
        <row r="97">
          <cell r="AE97">
            <v>0</v>
          </cell>
          <cell r="AF97">
            <v>0</v>
          </cell>
          <cell r="AG97">
            <v>0</v>
          </cell>
          <cell r="AH97">
            <v>0</v>
          </cell>
          <cell r="AI97">
            <v>0</v>
          </cell>
        </row>
        <row r="98">
          <cell r="AE98">
            <v>0</v>
          </cell>
          <cell r="AF98">
            <v>0</v>
          </cell>
          <cell r="AG98">
            <v>0</v>
          </cell>
          <cell r="AH98">
            <v>0</v>
          </cell>
          <cell r="AI98">
            <v>0</v>
          </cell>
        </row>
        <row r="99">
          <cell r="AE99">
            <v>0</v>
          </cell>
          <cell r="AF99">
            <v>0</v>
          </cell>
          <cell r="AG99">
            <v>0</v>
          </cell>
          <cell r="AH99">
            <v>0</v>
          </cell>
          <cell r="AI99">
            <v>0</v>
          </cell>
        </row>
        <row r="100">
          <cell r="AE100">
            <v>0</v>
          </cell>
          <cell r="AF100">
            <v>0</v>
          </cell>
          <cell r="AG100">
            <v>0</v>
          </cell>
          <cell r="AH100">
            <v>0</v>
          </cell>
          <cell r="AI100">
            <v>0</v>
          </cell>
        </row>
        <row r="101">
          <cell r="AE101">
            <v>0</v>
          </cell>
          <cell r="AF101">
            <v>0</v>
          </cell>
          <cell r="AG101">
            <v>0</v>
          </cell>
          <cell r="AH101">
            <v>0</v>
          </cell>
          <cell r="AI101">
            <v>0</v>
          </cell>
        </row>
        <row r="102">
          <cell r="AE102">
            <v>0</v>
          </cell>
          <cell r="AF102">
            <v>0</v>
          </cell>
          <cell r="AG102">
            <v>0</v>
          </cell>
          <cell r="AH102">
            <v>0</v>
          </cell>
          <cell r="AI102">
            <v>0</v>
          </cell>
        </row>
        <row r="103">
          <cell r="AE103">
            <v>0</v>
          </cell>
          <cell r="AF103">
            <v>0</v>
          </cell>
          <cell r="AG103">
            <v>0</v>
          </cell>
          <cell r="AH103">
            <v>0</v>
          </cell>
          <cell r="AI103">
            <v>0</v>
          </cell>
        </row>
        <row r="104">
          <cell r="AE104">
            <v>0</v>
          </cell>
          <cell r="AF104">
            <v>0</v>
          </cell>
          <cell r="AG104">
            <v>0</v>
          </cell>
          <cell r="AH104">
            <v>0</v>
          </cell>
          <cell r="AI104">
            <v>0</v>
          </cell>
        </row>
        <row r="106">
          <cell r="AE106">
            <v>0</v>
          </cell>
          <cell r="AF106">
            <v>0</v>
          </cell>
          <cell r="AG106">
            <v>0</v>
          </cell>
          <cell r="AH106">
            <v>0</v>
          </cell>
          <cell r="AI106">
            <v>0</v>
          </cell>
        </row>
        <row r="107">
          <cell r="AE107">
            <v>0</v>
          </cell>
          <cell r="AF107">
            <v>0</v>
          </cell>
          <cell r="AG107">
            <v>0</v>
          </cell>
          <cell r="AH107">
            <v>0</v>
          </cell>
          <cell r="AI107">
            <v>0</v>
          </cell>
        </row>
        <row r="108">
          <cell r="AE108">
            <v>0</v>
          </cell>
          <cell r="AF108">
            <v>0</v>
          </cell>
          <cell r="AG108">
            <v>0</v>
          </cell>
          <cell r="AH108">
            <v>0</v>
          </cell>
          <cell r="AI108">
            <v>0</v>
          </cell>
        </row>
        <row r="109">
          <cell r="AE109">
            <v>0</v>
          </cell>
          <cell r="AF109">
            <v>0</v>
          </cell>
          <cell r="AG109">
            <v>0</v>
          </cell>
          <cell r="AH109">
            <v>0</v>
          </cell>
          <cell r="AI109">
            <v>0</v>
          </cell>
        </row>
        <row r="110">
          <cell r="AE110">
            <v>0</v>
          </cell>
          <cell r="AF110">
            <v>0</v>
          </cell>
          <cell r="AG110">
            <v>0</v>
          </cell>
          <cell r="AH110">
            <v>0</v>
          </cell>
          <cell r="AI110">
            <v>0</v>
          </cell>
        </row>
        <row r="111">
          <cell r="AE111">
            <v>62.5</v>
          </cell>
          <cell r="AF111">
            <v>62.5</v>
          </cell>
          <cell r="AG111">
            <v>62.5</v>
          </cell>
          <cell r="AH111">
            <v>62.5</v>
          </cell>
          <cell r="AI111">
            <v>62.5</v>
          </cell>
        </row>
        <row r="112">
          <cell r="AE112">
            <v>312.5</v>
          </cell>
          <cell r="AF112">
            <v>312.5</v>
          </cell>
          <cell r="AG112">
            <v>312.5</v>
          </cell>
          <cell r="AH112">
            <v>312.5</v>
          </cell>
          <cell r="AI112">
            <v>312.5</v>
          </cell>
        </row>
        <row r="113">
          <cell r="AE113">
            <v>0</v>
          </cell>
          <cell r="AF113">
            <v>0</v>
          </cell>
          <cell r="AG113">
            <v>0</v>
          </cell>
          <cell r="AH113">
            <v>0</v>
          </cell>
          <cell r="AI113">
            <v>0</v>
          </cell>
        </row>
        <row r="114">
          <cell r="AE114">
            <v>0</v>
          </cell>
          <cell r="AF114">
            <v>0</v>
          </cell>
          <cell r="AG114">
            <v>0</v>
          </cell>
          <cell r="AH114">
            <v>0</v>
          </cell>
          <cell r="AI114">
            <v>0</v>
          </cell>
        </row>
        <row r="115">
          <cell r="AE115">
            <v>1421.59</v>
          </cell>
          <cell r="AF115">
            <v>1421.59</v>
          </cell>
          <cell r="AG115">
            <v>1421.59</v>
          </cell>
          <cell r="AH115">
            <v>1421.59</v>
          </cell>
          <cell r="AI115">
            <v>1421.59</v>
          </cell>
        </row>
        <row r="116">
          <cell r="AE116">
            <v>47.59</v>
          </cell>
          <cell r="AF116">
            <v>47.59</v>
          </cell>
          <cell r="AG116">
            <v>47.59</v>
          </cell>
          <cell r="AH116">
            <v>47.59</v>
          </cell>
          <cell r="AI116">
            <v>47.59</v>
          </cell>
        </row>
        <row r="117">
          <cell r="AE117">
            <v>0</v>
          </cell>
          <cell r="AF117">
            <v>0</v>
          </cell>
          <cell r="AG117">
            <v>0</v>
          </cell>
          <cell r="AH117">
            <v>0</v>
          </cell>
          <cell r="AI117">
            <v>0</v>
          </cell>
        </row>
        <row r="118">
          <cell r="AE118">
            <v>1844.1799999999998</v>
          </cell>
          <cell r="AF118">
            <v>1844.1799999999998</v>
          </cell>
          <cell r="AG118">
            <v>1844.1799999999998</v>
          </cell>
          <cell r="AH118">
            <v>1844.1799999999998</v>
          </cell>
          <cell r="AI118">
            <v>1844.1799999999998</v>
          </cell>
        </row>
        <row r="120">
          <cell r="AE120">
            <v>0</v>
          </cell>
          <cell r="AF120">
            <v>0</v>
          </cell>
          <cell r="AG120">
            <v>0</v>
          </cell>
          <cell r="AH120">
            <v>0</v>
          </cell>
          <cell r="AI120">
            <v>0</v>
          </cell>
        </row>
        <row r="121">
          <cell r="AE121">
            <v>0</v>
          </cell>
          <cell r="AF121">
            <v>0</v>
          </cell>
          <cell r="AG121">
            <v>0</v>
          </cell>
          <cell r="AH121">
            <v>0</v>
          </cell>
          <cell r="AI121">
            <v>0</v>
          </cell>
        </row>
        <row r="122">
          <cell r="AE122">
            <v>0</v>
          </cell>
          <cell r="AF122">
            <v>0</v>
          </cell>
          <cell r="AG122">
            <v>0</v>
          </cell>
          <cell r="AH122">
            <v>0</v>
          </cell>
          <cell r="AI122">
            <v>0</v>
          </cell>
        </row>
        <row r="123">
          <cell r="AE123">
            <v>0</v>
          </cell>
          <cell r="AF123">
            <v>0</v>
          </cell>
          <cell r="AG123">
            <v>0</v>
          </cell>
          <cell r="AH123">
            <v>0</v>
          </cell>
          <cell r="AI123">
            <v>0</v>
          </cell>
        </row>
        <row r="124">
          <cell r="AE124">
            <v>0</v>
          </cell>
          <cell r="AF124">
            <v>0</v>
          </cell>
          <cell r="AG124">
            <v>0</v>
          </cell>
          <cell r="AH124">
            <v>0</v>
          </cell>
          <cell r="AI124">
            <v>0</v>
          </cell>
        </row>
        <row r="125">
          <cell r="AE125">
            <v>0</v>
          </cell>
          <cell r="AF125">
            <v>0</v>
          </cell>
          <cell r="AG125">
            <v>0</v>
          </cell>
          <cell r="AH125">
            <v>0</v>
          </cell>
          <cell r="AI125">
            <v>0</v>
          </cell>
        </row>
        <row r="126">
          <cell r="AE126">
            <v>0</v>
          </cell>
          <cell r="AF126">
            <v>0</v>
          </cell>
          <cell r="AG126">
            <v>0</v>
          </cell>
          <cell r="AH126">
            <v>0</v>
          </cell>
          <cell r="AI126">
            <v>0</v>
          </cell>
        </row>
        <row r="127">
          <cell r="AE127">
            <v>0</v>
          </cell>
          <cell r="AF127">
            <v>0</v>
          </cell>
          <cell r="AG127">
            <v>0</v>
          </cell>
          <cell r="AH127">
            <v>0</v>
          </cell>
          <cell r="AI127">
            <v>0</v>
          </cell>
        </row>
        <row r="128">
          <cell r="AE128">
            <v>0</v>
          </cell>
          <cell r="AF128">
            <v>0</v>
          </cell>
          <cell r="AG128">
            <v>0</v>
          </cell>
          <cell r="AH128">
            <v>0</v>
          </cell>
          <cell r="AI128">
            <v>0</v>
          </cell>
        </row>
        <row r="129">
          <cell r="AE129">
            <v>0</v>
          </cell>
          <cell r="AF129">
            <v>0</v>
          </cell>
          <cell r="AG129">
            <v>0</v>
          </cell>
          <cell r="AH129">
            <v>0</v>
          </cell>
          <cell r="AI129">
            <v>0</v>
          </cell>
        </row>
        <row r="130">
          <cell r="AE130">
            <v>0</v>
          </cell>
          <cell r="AF130">
            <v>0</v>
          </cell>
          <cell r="AG130">
            <v>0</v>
          </cell>
          <cell r="AH130">
            <v>0</v>
          </cell>
          <cell r="AI130">
            <v>0</v>
          </cell>
        </row>
        <row r="131">
          <cell r="AE131">
            <v>0</v>
          </cell>
          <cell r="AF131">
            <v>0</v>
          </cell>
          <cell r="AG131">
            <v>0</v>
          </cell>
          <cell r="AH131">
            <v>0</v>
          </cell>
          <cell r="AI131">
            <v>0</v>
          </cell>
        </row>
        <row r="132">
          <cell r="AE132">
            <v>0</v>
          </cell>
          <cell r="AF132">
            <v>0</v>
          </cell>
          <cell r="AG132">
            <v>0</v>
          </cell>
          <cell r="AH132">
            <v>0</v>
          </cell>
          <cell r="AI132">
            <v>0</v>
          </cell>
        </row>
        <row r="134">
          <cell r="AE134">
            <v>0</v>
          </cell>
          <cell r="AF134">
            <v>0</v>
          </cell>
          <cell r="AG134">
            <v>0</v>
          </cell>
          <cell r="AH134">
            <v>0</v>
          </cell>
          <cell r="AI134">
            <v>0</v>
          </cell>
        </row>
        <row r="135">
          <cell r="AE135">
            <v>0</v>
          </cell>
          <cell r="AF135">
            <v>0</v>
          </cell>
          <cell r="AG135">
            <v>0</v>
          </cell>
          <cell r="AH135">
            <v>0</v>
          </cell>
          <cell r="AI135">
            <v>0</v>
          </cell>
        </row>
        <row r="136">
          <cell r="AE136">
            <v>0</v>
          </cell>
          <cell r="AF136">
            <v>0</v>
          </cell>
          <cell r="AG136">
            <v>0</v>
          </cell>
          <cell r="AH136">
            <v>0</v>
          </cell>
          <cell r="AI136">
            <v>0</v>
          </cell>
        </row>
        <row r="137">
          <cell r="AE137">
            <v>0</v>
          </cell>
          <cell r="AF137">
            <v>0</v>
          </cell>
          <cell r="AG137">
            <v>0</v>
          </cell>
          <cell r="AH137">
            <v>0</v>
          </cell>
          <cell r="AI137">
            <v>0</v>
          </cell>
        </row>
        <row r="138">
          <cell r="AE138">
            <v>0</v>
          </cell>
          <cell r="AF138">
            <v>0</v>
          </cell>
          <cell r="AG138">
            <v>0</v>
          </cell>
          <cell r="AH138">
            <v>0</v>
          </cell>
          <cell r="AI138">
            <v>0</v>
          </cell>
        </row>
        <row r="139">
          <cell r="AE139">
            <v>62.5</v>
          </cell>
          <cell r="AF139">
            <v>62.5</v>
          </cell>
          <cell r="AG139">
            <v>62.5</v>
          </cell>
          <cell r="AH139">
            <v>62.5</v>
          </cell>
          <cell r="AI139">
            <v>62.5</v>
          </cell>
        </row>
        <row r="140">
          <cell r="AE140">
            <v>0</v>
          </cell>
          <cell r="AF140">
            <v>0</v>
          </cell>
          <cell r="AG140">
            <v>0</v>
          </cell>
          <cell r="AH140">
            <v>0</v>
          </cell>
          <cell r="AI140">
            <v>0</v>
          </cell>
        </row>
        <row r="141">
          <cell r="AE141">
            <v>0</v>
          </cell>
          <cell r="AF141">
            <v>0</v>
          </cell>
          <cell r="AG141">
            <v>0</v>
          </cell>
          <cell r="AH141">
            <v>0</v>
          </cell>
          <cell r="AI141">
            <v>0</v>
          </cell>
        </row>
        <row r="142">
          <cell r="AE142">
            <v>0</v>
          </cell>
          <cell r="AF142">
            <v>0</v>
          </cell>
          <cell r="AG142">
            <v>0</v>
          </cell>
          <cell r="AH142">
            <v>0</v>
          </cell>
          <cell r="AI142">
            <v>0</v>
          </cell>
        </row>
        <row r="143">
          <cell r="AE143">
            <v>0</v>
          </cell>
          <cell r="AF143">
            <v>0</v>
          </cell>
          <cell r="AG143">
            <v>0</v>
          </cell>
          <cell r="AH143">
            <v>0</v>
          </cell>
          <cell r="AI143">
            <v>0</v>
          </cell>
        </row>
        <row r="144">
          <cell r="AE144">
            <v>0</v>
          </cell>
          <cell r="AF144">
            <v>0</v>
          </cell>
          <cell r="AG144">
            <v>0</v>
          </cell>
          <cell r="AH144">
            <v>0</v>
          </cell>
          <cell r="AI144">
            <v>0</v>
          </cell>
        </row>
        <row r="145">
          <cell r="AE145">
            <v>0</v>
          </cell>
          <cell r="AF145">
            <v>0</v>
          </cell>
          <cell r="AG145">
            <v>0</v>
          </cell>
          <cell r="AH145">
            <v>0</v>
          </cell>
          <cell r="AI145">
            <v>0</v>
          </cell>
        </row>
        <row r="146">
          <cell r="AE146">
            <v>62.5</v>
          </cell>
          <cell r="AF146">
            <v>62.5</v>
          </cell>
          <cell r="AG146">
            <v>62.5</v>
          </cell>
          <cell r="AH146">
            <v>62.5</v>
          </cell>
          <cell r="AI146">
            <v>62.5</v>
          </cell>
        </row>
        <row r="148">
          <cell r="AE148">
            <v>10885.470000000001</v>
          </cell>
          <cell r="AF148">
            <v>22321.940000000002</v>
          </cell>
          <cell r="AG148">
            <v>35822.94</v>
          </cell>
          <cell r="AH148">
            <v>65319.94</v>
          </cell>
          <cell r="AI148">
            <v>65319.94</v>
          </cell>
        </row>
        <row r="150">
          <cell r="AE150">
            <v>0</v>
          </cell>
          <cell r="AF150">
            <v>0</v>
          </cell>
          <cell r="AG150">
            <v>0</v>
          </cell>
          <cell r="AH150">
            <v>0</v>
          </cell>
          <cell r="AI150">
            <v>0</v>
          </cell>
        </row>
        <row r="151">
          <cell r="AE151">
            <v>0</v>
          </cell>
          <cell r="AF151">
            <v>0</v>
          </cell>
          <cell r="AG151">
            <v>0</v>
          </cell>
          <cell r="AH151">
            <v>0</v>
          </cell>
          <cell r="AI151">
            <v>0</v>
          </cell>
        </row>
        <row r="152">
          <cell r="AE152">
            <v>0</v>
          </cell>
          <cell r="AF152">
            <v>0</v>
          </cell>
          <cell r="AG152">
            <v>0</v>
          </cell>
          <cell r="AH152">
            <v>0</v>
          </cell>
          <cell r="AI152">
            <v>0</v>
          </cell>
        </row>
        <row r="153">
          <cell r="AE153">
            <v>0</v>
          </cell>
          <cell r="AF153">
            <v>0</v>
          </cell>
          <cell r="AG153">
            <v>0</v>
          </cell>
          <cell r="AH153">
            <v>0</v>
          </cell>
          <cell r="AI153">
            <v>0</v>
          </cell>
        </row>
        <row r="154">
          <cell r="AE154">
            <v>0</v>
          </cell>
          <cell r="AF154">
            <v>0</v>
          </cell>
          <cell r="AG154">
            <v>0</v>
          </cell>
          <cell r="AH154">
            <v>0</v>
          </cell>
          <cell r="AI154">
            <v>0</v>
          </cell>
        </row>
        <row r="155">
          <cell r="AE155">
            <v>0</v>
          </cell>
          <cell r="AF155">
            <v>0</v>
          </cell>
          <cell r="AG155">
            <v>0</v>
          </cell>
          <cell r="AH155">
            <v>0</v>
          </cell>
          <cell r="AI155">
            <v>0</v>
          </cell>
        </row>
        <row r="156">
          <cell r="AE156">
            <v>0</v>
          </cell>
          <cell r="AF156">
            <v>0</v>
          </cell>
          <cell r="AG156">
            <v>0</v>
          </cell>
          <cell r="AH156">
            <v>0</v>
          </cell>
          <cell r="AI156">
            <v>0</v>
          </cell>
        </row>
        <row r="157">
          <cell r="AE157">
            <v>0</v>
          </cell>
          <cell r="AF157">
            <v>0</v>
          </cell>
          <cell r="AG157">
            <v>0</v>
          </cell>
          <cell r="AH157">
            <v>0</v>
          </cell>
          <cell r="AI157">
            <v>0</v>
          </cell>
        </row>
        <row r="158">
          <cell r="AE158">
            <v>0</v>
          </cell>
          <cell r="AF158">
            <v>0</v>
          </cell>
          <cell r="AG158">
            <v>0</v>
          </cell>
          <cell r="AH158">
            <v>0</v>
          </cell>
          <cell r="AI158">
            <v>0</v>
          </cell>
        </row>
        <row r="159">
          <cell r="AE159">
            <v>0</v>
          </cell>
          <cell r="AF159">
            <v>0</v>
          </cell>
          <cell r="AG159">
            <v>0</v>
          </cell>
          <cell r="AH159">
            <v>0</v>
          </cell>
          <cell r="AI159">
            <v>0</v>
          </cell>
        </row>
        <row r="160">
          <cell r="AE160">
            <v>0</v>
          </cell>
          <cell r="AF160">
            <v>0</v>
          </cell>
          <cell r="AG160">
            <v>0</v>
          </cell>
          <cell r="AH160">
            <v>0</v>
          </cell>
          <cell r="AI160">
            <v>0</v>
          </cell>
        </row>
        <row r="161">
          <cell r="AE161">
            <v>0</v>
          </cell>
          <cell r="AF161">
            <v>0</v>
          </cell>
          <cell r="AG161">
            <v>0</v>
          </cell>
          <cell r="AH161">
            <v>0</v>
          </cell>
          <cell r="AI161">
            <v>0</v>
          </cell>
        </row>
        <row r="162">
          <cell r="AE162">
            <v>0</v>
          </cell>
          <cell r="AF162">
            <v>0</v>
          </cell>
          <cell r="AG162">
            <v>0</v>
          </cell>
          <cell r="AH162">
            <v>0</v>
          </cell>
          <cell r="AI162">
            <v>0</v>
          </cell>
        </row>
        <row r="164">
          <cell r="AE164">
            <v>0</v>
          </cell>
          <cell r="AF164">
            <v>0</v>
          </cell>
          <cell r="AG164">
            <v>0</v>
          </cell>
          <cell r="AH164">
            <v>0</v>
          </cell>
          <cell r="AI164">
            <v>0</v>
          </cell>
        </row>
        <row r="165">
          <cell r="AE165">
            <v>0</v>
          </cell>
          <cell r="AF165">
            <v>0</v>
          </cell>
          <cell r="AG165">
            <v>0</v>
          </cell>
          <cell r="AH165">
            <v>0</v>
          </cell>
          <cell r="AI165">
            <v>0</v>
          </cell>
        </row>
        <row r="166">
          <cell r="AE166">
            <v>0</v>
          </cell>
          <cell r="AF166">
            <v>0</v>
          </cell>
          <cell r="AG166">
            <v>0</v>
          </cell>
          <cell r="AH166">
            <v>0</v>
          </cell>
          <cell r="AI166">
            <v>0</v>
          </cell>
        </row>
        <row r="167">
          <cell r="AE167">
            <v>1000</v>
          </cell>
          <cell r="AF167">
            <v>3000</v>
          </cell>
          <cell r="AG167">
            <v>5000</v>
          </cell>
          <cell r="AH167">
            <v>5000</v>
          </cell>
          <cell r="AI167">
            <v>5000</v>
          </cell>
        </row>
        <row r="168">
          <cell r="AE168">
            <v>0</v>
          </cell>
          <cell r="AF168">
            <v>2500</v>
          </cell>
          <cell r="AG168">
            <v>2500</v>
          </cell>
          <cell r="AH168">
            <v>5000</v>
          </cell>
          <cell r="AI168">
            <v>5000</v>
          </cell>
        </row>
        <row r="169">
          <cell r="AE169">
            <v>6195</v>
          </cell>
          <cell r="AF169">
            <v>10000</v>
          </cell>
          <cell r="AG169">
            <v>15000</v>
          </cell>
          <cell r="AH169">
            <v>20000</v>
          </cell>
          <cell r="AI169">
            <v>20000</v>
          </cell>
        </row>
        <row r="170">
          <cell r="AE170">
            <v>0</v>
          </cell>
          <cell r="AF170">
            <v>0</v>
          </cell>
          <cell r="AG170">
            <v>5000</v>
          </cell>
          <cell r="AH170">
            <v>55000</v>
          </cell>
          <cell r="AI170">
            <v>55000</v>
          </cell>
        </row>
        <row r="171">
          <cell r="AE171">
            <v>0</v>
          </cell>
          <cell r="AF171">
            <v>0</v>
          </cell>
          <cell r="AG171">
            <v>0</v>
          </cell>
          <cell r="AH171">
            <v>0</v>
          </cell>
          <cell r="AI171">
            <v>0</v>
          </cell>
        </row>
        <row r="172">
          <cell r="AE172">
            <v>3562</v>
          </cell>
          <cell r="AF172">
            <v>5000</v>
          </cell>
          <cell r="AG172">
            <v>5000</v>
          </cell>
          <cell r="AH172">
            <v>5000</v>
          </cell>
          <cell r="AI172">
            <v>5000</v>
          </cell>
        </row>
        <row r="173">
          <cell r="AE173">
            <v>299.60000000000002</v>
          </cell>
          <cell r="AF173">
            <v>1002</v>
          </cell>
          <cell r="AG173">
            <v>1503</v>
          </cell>
          <cell r="AH173">
            <v>2000</v>
          </cell>
          <cell r="AI173">
            <v>2000</v>
          </cell>
        </row>
        <row r="174">
          <cell r="AE174">
            <v>0</v>
          </cell>
          <cell r="AF174">
            <v>1000</v>
          </cell>
          <cell r="AG174">
            <v>2000</v>
          </cell>
          <cell r="AH174">
            <v>3500</v>
          </cell>
          <cell r="AI174">
            <v>3500</v>
          </cell>
        </row>
        <row r="175">
          <cell r="AE175">
            <v>0</v>
          </cell>
          <cell r="AF175">
            <v>0</v>
          </cell>
          <cell r="AG175">
            <v>0</v>
          </cell>
          <cell r="AH175">
            <v>-30000</v>
          </cell>
          <cell r="AI175">
            <v>-30000</v>
          </cell>
        </row>
        <row r="176">
          <cell r="AE176">
            <v>11056.6</v>
          </cell>
          <cell r="AF176">
            <v>22502</v>
          </cell>
          <cell r="AG176">
            <v>36003</v>
          </cell>
          <cell r="AH176">
            <v>65500</v>
          </cell>
          <cell r="AI176">
            <v>65500</v>
          </cell>
        </row>
        <row r="178">
          <cell r="AE178">
            <v>0</v>
          </cell>
          <cell r="AF178">
            <v>0</v>
          </cell>
          <cell r="AG178">
            <v>0</v>
          </cell>
          <cell r="AH178">
            <v>0</v>
          </cell>
          <cell r="AI178">
            <v>0</v>
          </cell>
        </row>
        <row r="179">
          <cell r="AE179">
            <v>0</v>
          </cell>
          <cell r="AF179">
            <v>0</v>
          </cell>
          <cell r="AG179">
            <v>0</v>
          </cell>
          <cell r="AH179">
            <v>0</v>
          </cell>
          <cell r="AI179">
            <v>0</v>
          </cell>
        </row>
        <row r="180">
          <cell r="AE180">
            <v>0</v>
          </cell>
          <cell r="AF180">
            <v>0</v>
          </cell>
          <cell r="AG180">
            <v>0</v>
          </cell>
          <cell r="AH180">
            <v>0</v>
          </cell>
          <cell r="AI180">
            <v>0</v>
          </cell>
        </row>
        <row r="181">
          <cell r="AE181">
            <v>0</v>
          </cell>
          <cell r="AF181">
            <v>0</v>
          </cell>
          <cell r="AG181">
            <v>0</v>
          </cell>
          <cell r="AH181">
            <v>0</v>
          </cell>
          <cell r="AI181">
            <v>0</v>
          </cell>
        </row>
        <row r="182">
          <cell r="AE182">
            <v>0</v>
          </cell>
          <cell r="AF182">
            <v>0</v>
          </cell>
          <cell r="AG182">
            <v>0</v>
          </cell>
          <cell r="AH182">
            <v>0</v>
          </cell>
          <cell r="AI182">
            <v>0</v>
          </cell>
        </row>
        <row r="183">
          <cell r="AE183">
            <v>0</v>
          </cell>
          <cell r="AF183">
            <v>0</v>
          </cell>
          <cell r="AG183">
            <v>0</v>
          </cell>
          <cell r="AH183">
            <v>0</v>
          </cell>
          <cell r="AI183">
            <v>0</v>
          </cell>
        </row>
        <row r="184">
          <cell r="AE184">
            <v>0</v>
          </cell>
          <cell r="AF184">
            <v>0</v>
          </cell>
          <cell r="AG184">
            <v>0</v>
          </cell>
          <cell r="AH184">
            <v>0</v>
          </cell>
          <cell r="AI184">
            <v>0</v>
          </cell>
        </row>
        <row r="185">
          <cell r="AE185">
            <v>0</v>
          </cell>
          <cell r="AF185">
            <v>0</v>
          </cell>
          <cell r="AG185">
            <v>0</v>
          </cell>
          <cell r="AH185">
            <v>0</v>
          </cell>
          <cell r="AI185">
            <v>0</v>
          </cell>
        </row>
        <row r="186">
          <cell r="AE186">
            <v>0</v>
          </cell>
          <cell r="AF186">
            <v>0</v>
          </cell>
          <cell r="AG186">
            <v>0</v>
          </cell>
          <cell r="AH186">
            <v>0</v>
          </cell>
          <cell r="AI186">
            <v>0</v>
          </cell>
        </row>
        <row r="187">
          <cell r="AE187">
            <v>0</v>
          </cell>
          <cell r="AF187">
            <v>0</v>
          </cell>
          <cell r="AG187">
            <v>0</v>
          </cell>
          <cell r="AH187">
            <v>0</v>
          </cell>
          <cell r="AI187">
            <v>0</v>
          </cell>
        </row>
        <row r="188">
          <cell r="AE188">
            <v>0</v>
          </cell>
          <cell r="AF188">
            <v>0</v>
          </cell>
          <cell r="AG188">
            <v>0</v>
          </cell>
          <cell r="AH188">
            <v>0</v>
          </cell>
          <cell r="AI188">
            <v>0</v>
          </cell>
        </row>
        <row r="189">
          <cell r="AE189">
            <v>0</v>
          </cell>
          <cell r="AF189">
            <v>0</v>
          </cell>
          <cell r="AG189">
            <v>0</v>
          </cell>
          <cell r="AH189">
            <v>0</v>
          </cell>
          <cell r="AI189">
            <v>0</v>
          </cell>
        </row>
        <row r="190">
          <cell r="AE190">
            <v>0</v>
          </cell>
          <cell r="AF190">
            <v>0</v>
          </cell>
          <cell r="AG190">
            <v>0</v>
          </cell>
          <cell r="AH190">
            <v>0</v>
          </cell>
          <cell r="AI190">
            <v>0</v>
          </cell>
        </row>
        <row r="192">
          <cell r="AE192">
            <v>0</v>
          </cell>
          <cell r="AF192">
            <v>0</v>
          </cell>
          <cell r="AG192">
            <v>0</v>
          </cell>
          <cell r="AH192">
            <v>0</v>
          </cell>
          <cell r="AI192">
            <v>0</v>
          </cell>
        </row>
        <row r="193">
          <cell r="AE193">
            <v>0</v>
          </cell>
          <cell r="AF193">
            <v>0</v>
          </cell>
          <cell r="AG193">
            <v>0</v>
          </cell>
          <cell r="AH193">
            <v>0</v>
          </cell>
          <cell r="AI193">
            <v>0</v>
          </cell>
        </row>
        <row r="194">
          <cell r="AE194">
            <v>0</v>
          </cell>
          <cell r="AF194">
            <v>0</v>
          </cell>
          <cell r="AG194">
            <v>0</v>
          </cell>
          <cell r="AH194">
            <v>0</v>
          </cell>
          <cell r="AI194">
            <v>0</v>
          </cell>
        </row>
        <row r="195">
          <cell r="AE195">
            <v>0</v>
          </cell>
          <cell r="AF195">
            <v>0</v>
          </cell>
          <cell r="AG195">
            <v>0</v>
          </cell>
          <cell r="AH195">
            <v>0</v>
          </cell>
          <cell r="AI195">
            <v>0</v>
          </cell>
        </row>
        <row r="196">
          <cell r="AE196">
            <v>0</v>
          </cell>
          <cell r="AF196">
            <v>0</v>
          </cell>
          <cell r="AG196">
            <v>0</v>
          </cell>
          <cell r="AH196">
            <v>0</v>
          </cell>
          <cell r="AI196">
            <v>0</v>
          </cell>
        </row>
        <row r="197">
          <cell r="AE197">
            <v>0</v>
          </cell>
          <cell r="AF197">
            <v>0</v>
          </cell>
          <cell r="AG197">
            <v>0</v>
          </cell>
          <cell r="AH197">
            <v>0</v>
          </cell>
          <cell r="AI197">
            <v>0</v>
          </cell>
        </row>
        <row r="198">
          <cell r="AE198">
            <v>0</v>
          </cell>
          <cell r="AF198">
            <v>0</v>
          </cell>
          <cell r="AG198">
            <v>0</v>
          </cell>
          <cell r="AH198">
            <v>0</v>
          </cell>
          <cell r="AI198">
            <v>0</v>
          </cell>
        </row>
        <row r="199">
          <cell r="AE199">
            <v>0</v>
          </cell>
          <cell r="AF199">
            <v>0</v>
          </cell>
          <cell r="AG199">
            <v>0</v>
          </cell>
          <cell r="AH199">
            <v>0</v>
          </cell>
          <cell r="AI199">
            <v>0</v>
          </cell>
        </row>
        <row r="200">
          <cell r="AE200">
            <v>0</v>
          </cell>
          <cell r="AF200">
            <v>0</v>
          </cell>
          <cell r="AG200">
            <v>0</v>
          </cell>
          <cell r="AH200">
            <v>0</v>
          </cell>
          <cell r="AI200">
            <v>0</v>
          </cell>
        </row>
        <row r="201">
          <cell r="AE201">
            <v>0</v>
          </cell>
          <cell r="AF201">
            <v>0</v>
          </cell>
          <cell r="AG201">
            <v>0</v>
          </cell>
          <cell r="AH201">
            <v>0</v>
          </cell>
          <cell r="AI201">
            <v>0</v>
          </cell>
        </row>
        <row r="202">
          <cell r="AE202">
            <v>0</v>
          </cell>
          <cell r="AF202">
            <v>0</v>
          </cell>
          <cell r="AG202">
            <v>0</v>
          </cell>
          <cell r="AH202">
            <v>0</v>
          </cell>
          <cell r="AI202">
            <v>0</v>
          </cell>
        </row>
        <row r="203">
          <cell r="AE203">
            <v>0</v>
          </cell>
          <cell r="AF203">
            <v>0</v>
          </cell>
          <cell r="AG203">
            <v>0</v>
          </cell>
          <cell r="AH203">
            <v>0</v>
          </cell>
          <cell r="AI203">
            <v>0</v>
          </cell>
        </row>
        <row r="204">
          <cell r="AE204">
            <v>0</v>
          </cell>
          <cell r="AF204">
            <v>0</v>
          </cell>
          <cell r="AG204">
            <v>0</v>
          </cell>
          <cell r="AH204">
            <v>0</v>
          </cell>
          <cell r="AI204">
            <v>0</v>
          </cell>
        </row>
        <row r="206">
          <cell r="AE206">
            <v>0</v>
          </cell>
          <cell r="AF206">
            <v>0</v>
          </cell>
          <cell r="AG206">
            <v>0</v>
          </cell>
          <cell r="AH206">
            <v>0</v>
          </cell>
          <cell r="AI206">
            <v>0</v>
          </cell>
        </row>
        <row r="207">
          <cell r="AE207">
            <v>0</v>
          </cell>
          <cell r="AF207">
            <v>0</v>
          </cell>
          <cell r="AG207">
            <v>0</v>
          </cell>
          <cell r="AH207">
            <v>0</v>
          </cell>
          <cell r="AI207">
            <v>0</v>
          </cell>
        </row>
        <row r="208">
          <cell r="AE208">
            <v>0</v>
          </cell>
          <cell r="AF208">
            <v>0</v>
          </cell>
          <cell r="AG208">
            <v>0</v>
          </cell>
          <cell r="AH208">
            <v>0</v>
          </cell>
          <cell r="AI208">
            <v>0</v>
          </cell>
        </row>
        <row r="209">
          <cell r="AE209">
            <v>0</v>
          </cell>
          <cell r="AF209">
            <v>0</v>
          </cell>
          <cell r="AG209">
            <v>0</v>
          </cell>
          <cell r="AH209">
            <v>0</v>
          </cell>
          <cell r="AI209">
            <v>0</v>
          </cell>
        </row>
        <row r="210">
          <cell r="AE210">
            <v>0</v>
          </cell>
          <cell r="AF210">
            <v>0</v>
          </cell>
          <cell r="AG210">
            <v>0</v>
          </cell>
          <cell r="AH210">
            <v>0</v>
          </cell>
          <cell r="AI210">
            <v>0</v>
          </cell>
        </row>
        <row r="211">
          <cell r="AE211">
            <v>0</v>
          </cell>
          <cell r="AF211">
            <v>0</v>
          </cell>
          <cell r="AG211">
            <v>0</v>
          </cell>
          <cell r="AH211">
            <v>0</v>
          </cell>
          <cell r="AI211">
            <v>0</v>
          </cell>
        </row>
        <row r="212">
          <cell r="AE212">
            <v>0</v>
          </cell>
          <cell r="AF212">
            <v>0</v>
          </cell>
          <cell r="AG212">
            <v>0</v>
          </cell>
          <cell r="AH212">
            <v>0</v>
          </cell>
          <cell r="AI212">
            <v>0</v>
          </cell>
        </row>
        <row r="213">
          <cell r="AE213">
            <v>0</v>
          </cell>
          <cell r="AF213">
            <v>0</v>
          </cell>
          <cell r="AG213">
            <v>0</v>
          </cell>
          <cell r="AH213">
            <v>0</v>
          </cell>
          <cell r="AI213">
            <v>0</v>
          </cell>
        </row>
        <row r="214">
          <cell r="AE214">
            <v>-740</v>
          </cell>
          <cell r="AF214">
            <v>-740</v>
          </cell>
          <cell r="AG214">
            <v>-740</v>
          </cell>
          <cell r="AH214">
            <v>-740</v>
          </cell>
          <cell r="AI214">
            <v>-740</v>
          </cell>
        </row>
        <row r="215">
          <cell r="AE215">
            <v>0</v>
          </cell>
          <cell r="AF215">
            <v>0</v>
          </cell>
          <cell r="AG215">
            <v>0</v>
          </cell>
          <cell r="AH215">
            <v>0</v>
          </cell>
          <cell r="AI215">
            <v>0</v>
          </cell>
        </row>
        <row r="216">
          <cell r="AE216">
            <v>304.36</v>
          </cell>
          <cell r="AF216">
            <v>304.36</v>
          </cell>
          <cell r="AG216">
            <v>304.36</v>
          </cell>
          <cell r="AH216">
            <v>304.36</v>
          </cell>
          <cell r="AI216">
            <v>304.36</v>
          </cell>
        </row>
        <row r="217">
          <cell r="AE217">
            <v>0</v>
          </cell>
          <cell r="AF217">
            <v>0</v>
          </cell>
          <cell r="AG217">
            <v>0</v>
          </cell>
          <cell r="AH217">
            <v>0</v>
          </cell>
          <cell r="AI217">
            <v>0</v>
          </cell>
        </row>
        <row r="218">
          <cell r="AE218">
            <v>-435.64</v>
          </cell>
          <cell r="AF218">
            <v>-435.64</v>
          </cell>
          <cell r="AG218">
            <v>-435.64</v>
          </cell>
          <cell r="AH218">
            <v>-435.64</v>
          </cell>
          <cell r="AI218">
            <v>-435.64</v>
          </cell>
        </row>
        <row r="220">
          <cell r="AE220">
            <v>0</v>
          </cell>
          <cell r="AF220">
            <v>0</v>
          </cell>
          <cell r="AG220">
            <v>0</v>
          </cell>
          <cell r="AH220">
            <v>0</v>
          </cell>
          <cell r="AI220">
            <v>0</v>
          </cell>
        </row>
        <row r="221">
          <cell r="AE221">
            <v>0</v>
          </cell>
          <cell r="AF221">
            <v>0</v>
          </cell>
          <cell r="AG221">
            <v>0</v>
          </cell>
          <cell r="AH221">
            <v>0</v>
          </cell>
          <cell r="AI221">
            <v>0</v>
          </cell>
        </row>
        <row r="222">
          <cell r="AE222">
            <v>0</v>
          </cell>
          <cell r="AF222">
            <v>0</v>
          </cell>
          <cell r="AG222">
            <v>0</v>
          </cell>
          <cell r="AH222">
            <v>0</v>
          </cell>
          <cell r="AI222">
            <v>0</v>
          </cell>
        </row>
        <row r="223">
          <cell r="AE223">
            <v>0</v>
          </cell>
          <cell r="AF223">
            <v>0</v>
          </cell>
          <cell r="AG223">
            <v>0</v>
          </cell>
          <cell r="AH223">
            <v>0</v>
          </cell>
          <cell r="AI223">
            <v>0</v>
          </cell>
        </row>
        <row r="224">
          <cell r="AE224">
            <v>0</v>
          </cell>
          <cell r="AF224">
            <v>0</v>
          </cell>
          <cell r="AG224">
            <v>0</v>
          </cell>
          <cell r="AH224">
            <v>0</v>
          </cell>
          <cell r="AI224">
            <v>0</v>
          </cell>
        </row>
        <row r="225">
          <cell r="AE225">
            <v>0</v>
          </cell>
          <cell r="AF225">
            <v>0</v>
          </cell>
          <cell r="AG225">
            <v>0</v>
          </cell>
          <cell r="AH225">
            <v>0</v>
          </cell>
          <cell r="AI225">
            <v>0</v>
          </cell>
        </row>
        <row r="226">
          <cell r="AE226">
            <v>0</v>
          </cell>
          <cell r="AF226">
            <v>0</v>
          </cell>
          <cell r="AG226">
            <v>0</v>
          </cell>
          <cell r="AH226">
            <v>0</v>
          </cell>
          <cell r="AI226">
            <v>0</v>
          </cell>
        </row>
        <row r="227">
          <cell r="AE227">
            <v>0</v>
          </cell>
          <cell r="AF227">
            <v>0</v>
          </cell>
          <cell r="AG227">
            <v>0</v>
          </cell>
          <cell r="AH227">
            <v>0</v>
          </cell>
          <cell r="AI227">
            <v>0</v>
          </cell>
        </row>
        <row r="228">
          <cell r="AE228">
            <v>0</v>
          </cell>
          <cell r="AF228">
            <v>0</v>
          </cell>
          <cell r="AG228">
            <v>0</v>
          </cell>
          <cell r="AH228">
            <v>0</v>
          </cell>
          <cell r="AI228">
            <v>0</v>
          </cell>
        </row>
        <row r="229">
          <cell r="AE229">
            <v>8.93</v>
          </cell>
          <cell r="AF229">
            <v>0</v>
          </cell>
          <cell r="AG229">
            <v>0</v>
          </cell>
          <cell r="AH229">
            <v>0</v>
          </cell>
          <cell r="AI229">
            <v>0</v>
          </cell>
        </row>
        <row r="230">
          <cell r="AE230">
            <v>255.58</v>
          </cell>
          <cell r="AF230">
            <v>255.58</v>
          </cell>
          <cell r="AG230">
            <v>255.58</v>
          </cell>
          <cell r="AH230">
            <v>255.58</v>
          </cell>
          <cell r="AI230">
            <v>255.58</v>
          </cell>
        </row>
        <row r="231">
          <cell r="AE231">
            <v>0</v>
          </cell>
          <cell r="AF231">
            <v>0</v>
          </cell>
          <cell r="AG231">
            <v>0</v>
          </cell>
          <cell r="AH231">
            <v>0</v>
          </cell>
          <cell r="AI231">
            <v>0</v>
          </cell>
        </row>
        <row r="232">
          <cell r="AE232">
            <v>264.51</v>
          </cell>
          <cell r="AF232">
            <v>255.58</v>
          </cell>
          <cell r="AG232">
            <v>255.58</v>
          </cell>
          <cell r="AH232">
            <v>255.58</v>
          </cell>
          <cell r="AI232">
            <v>255.58</v>
          </cell>
        </row>
        <row r="234">
          <cell r="AE234">
            <v>116293.25</v>
          </cell>
          <cell r="AF234">
            <v>219862.88</v>
          </cell>
          <cell r="AG234">
            <v>276749.13</v>
          </cell>
          <cell r="AH234">
            <v>327635.38</v>
          </cell>
          <cell r="AI234">
            <v>327635.38</v>
          </cell>
        </row>
        <row r="236">
          <cell r="AE236">
            <v>0</v>
          </cell>
          <cell r="AF236">
            <v>0</v>
          </cell>
          <cell r="AG236">
            <v>0</v>
          </cell>
          <cell r="AH236">
            <v>0</v>
          </cell>
          <cell r="AI236">
            <v>0</v>
          </cell>
        </row>
        <row r="237">
          <cell r="AE237">
            <v>486.25</v>
          </cell>
          <cell r="AF237">
            <v>486.25</v>
          </cell>
          <cell r="AG237">
            <v>486.25</v>
          </cell>
          <cell r="AH237">
            <v>486.25</v>
          </cell>
          <cell r="AI237">
            <v>486.25</v>
          </cell>
        </row>
        <row r="238">
          <cell r="AE238">
            <v>0</v>
          </cell>
          <cell r="AF238">
            <v>6000</v>
          </cell>
          <cell r="AG238">
            <v>9000</v>
          </cell>
          <cell r="AH238">
            <v>12000</v>
          </cell>
          <cell r="AI238">
            <v>12000</v>
          </cell>
        </row>
        <row r="239">
          <cell r="AE239">
            <v>0</v>
          </cell>
          <cell r="AF239">
            <v>0</v>
          </cell>
          <cell r="AG239">
            <v>0</v>
          </cell>
          <cell r="AH239">
            <v>0</v>
          </cell>
          <cell r="AI239">
            <v>0</v>
          </cell>
        </row>
        <row r="240">
          <cell r="AE240">
            <v>0</v>
          </cell>
          <cell r="AF240">
            <v>0</v>
          </cell>
          <cell r="AG240">
            <v>0</v>
          </cell>
          <cell r="AH240">
            <v>0</v>
          </cell>
          <cell r="AI240">
            <v>0</v>
          </cell>
        </row>
        <row r="241">
          <cell r="AE241">
            <v>0</v>
          </cell>
          <cell r="AF241">
            <v>3000</v>
          </cell>
          <cell r="AG241">
            <v>4500</v>
          </cell>
          <cell r="AH241">
            <v>6000</v>
          </cell>
          <cell r="AI241">
            <v>6000</v>
          </cell>
        </row>
        <row r="242">
          <cell r="AE242">
            <v>182.32</v>
          </cell>
          <cell r="AF242">
            <v>18000</v>
          </cell>
          <cell r="AG242">
            <v>27000</v>
          </cell>
          <cell r="AH242">
            <v>36000</v>
          </cell>
          <cell r="AI242">
            <v>36000</v>
          </cell>
        </row>
        <row r="243">
          <cell r="AE243">
            <v>0</v>
          </cell>
          <cell r="AF243">
            <v>0</v>
          </cell>
          <cell r="AG243">
            <v>0</v>
          </cell>
          <cell r="AH243">
            <v>0</v>
          </cell>
          <cell r="AI243">
            <v>0</v>
          </cell>
        </row>
        <row r="244">
          <cell r="AE244">
            <v>0</v>
          </cell>
          <cell r="AF244">
            <v>0</v>
          </cell>
          <cell r="AG244">
            <v>5000</v>
          </cell>
          <cell r="AH244">
            <v>5000</v>
          </cell>
          <cell r="AI244">
            <v>5000</v>
          </cell>
        </row>
        <row r="245">
          <cell r="AE245">
            <v>0</v>
          </cell>
          <cell r="AF245">
            <v>1000</v>
          </cell>
          <cell r="AG245">
            <v>2000</v>
          </cell>
          <cell r="AH245">
            <v>2000</v>
          </cell>
          <cell r="AI245">
            <v>2000</v>
          </cell>
        </row>
        <row r="246">
          <cell r="AE246">
            <v>0</v>
          </cell>
          <cell r="AF246">
            <v>0</v>
          </cell>
          <cell r="AG246">
            <v>0</v>
          </cell>
          <cell r="AH246">
            <v>0</v>
          </cell>
          <cell r="AI246">
            <v>0</v>
          </cell>
        </row>
        <row r="247">
          <cell r="AE247">
            <v>0</v>
          </cell>
          <cell r="AF247">
            <v>0</v>
          </cell>
          <cell r="AG247">
            <v>0</v>
          </cell>
          <cell r="AH247">
            <v>0</v>
          </cell>
          <cell r="AI247">
            <v>0</v>
          </cell>
        </row>
        <row r="248">
          <cell r="AE248">
            <v>668.56999999999994</v>
          </cell>
          <cell r="AF248">
            <v>28486.25</v>
          </cell>
          <cell r="AG248">
            <v>47986.25</v>
          </cell>
          <cell r="AH248">
            <v>61486.25</v>
          </cell>
          <cell r="AI248">
            <v>61486.25</v>
          </cell>
        </row>
        <row r="250">
          <cell r="AE250">
            <v>0</v>
          </cell>
          <cell r="AF250">
            <v>0</v>
          </cell>
          <cell r="AG250">
            <v>0</v>
          </cell>
          <cell r="AH250">
            <v>0</v>
          </cell>
          <cell r="AI250">
            <v>0</v>
          </cell>
        </row>
        <row r="251">
          <cell r="AE251">
            <v>0</v>
          </cell>
          <cell r="AF251">
            <v>0</v>
          </cell>
          <cell r="AG251">
            <v>0</v>
          </cell>
          <cell r="AH251">
            <v>0</v>
          </cell>
          <cell r="AI251">
            <v>0</v>
          </cell>
        </row>
        <row r="252">
          <cell r="AE252">
            <v>0</v>
          </cell>
          <cell r="AF252">
            <v>0</v>
          </cell>
          <cell r="AG252">
            <v>0</v>
          </cell>
          <cell r="AH252">
            <v>0</v>
          </cell>
          <cell r="AI252">
            <v>0</v>
          </cell>
        </row>
        <row r="253">
          <cell r="AE253">
            <v>0</v>
          </cell>
          <cell r="AF253">
            <v>0</v>
          </cell>
          <cell r="AG253">
            <v>0</v>
          </cell>
          <cell r="AH253">
            <v>0</v>
          </cell>
          <cell r="AI253">
            <v>0</v>
          </cell>
        </row>
        <row r="254">
          <cell r="AE254">
            <v>0</v>
          </cell>
          <cell r="AF254">
            <v>0</v>
          </cell>
          <cell r="AG254">
            <v>0</v>
          </cell>
          <cell r="AH254">
            <v>0</v>
          </cell>
          <cell r="AI254">
            <v>0</v>
          </cell>
        </row>
        <row r="255">
          <cell r="AE255">
            <v>0</v>
          </cell>
          <cell r="AF255">
            <v>0</v>
          </cell>
          <cell r="AG255">
            <v>0</v>
          </cell>
          <cell r="AH255">
            <v>0</v>
          </cell>
          <cell r="AI255">
            <v>0</v>
          </cell>
        </row>
        <row r="256">
          <cell r="AE256">
            <v>0</v>
          </cell>
          <cell r="AF256">
            <v>0</v>
          </cell>
          <cell r="AG256">
            <v>0</v>
          </cell>
          <cell r="AH256">
            <v>0</v>
          </cell>
          <cell r="AI256">
            <v>0</v>
          </cell>
        </row>
        <row r="257">
          <cell r="AE257">
            <v>0</v>
          </cell>
          <cell r="AF257">
            <v>0</v>
          </cell>
          <cell r="AG257">
            <v>0</v>
          </cell>
          <cell r="AH257">
            <v>0</v>
          </cell>
          <cell r="AI257">
            <v>0</v>
          </cell>
        </row>
        <row r="258">
          <cell r="AE258">
            <v>0</v>
          </cell>
          <cell r="AF258">
            <v>0</v>
          </cell>
          <cell r="AG258">
            <v>0</v>
          </cell>
          <cell r="AH258">
            <v>0</v>
          </cell>
          <cell r="AI258">
            <v>0</v>
          </cell>
        </row>
        <row r="259">
          <cell r="AE259">
            <v>0</v>
          </cell>
          <cell r="AF259">
            <v>0</v>
          </cell>
          <cell r="AG259">
            <v>0</v>
          </cell>
          <cell r="AH259">
            <v>0</v>
          </cell>
          <cell r="AI259">
            <v>0</v>
          </cell>
        </row>
        <row r="260">
          <cell r="AE260">
            <v>0</v>
          </cell>
          <cell r="AF260">
            <v>0</v>
          </cell>
          <cell r="AG260">
            <v>0</v>
          </cell>
          <cell r="AH260">
            <v>0</v>
          </cell>
          <cell r="AI260">
            <v>0</v>
          </cell>
        </row>
        <row r="261">
          <cell r="AE261">
            <v>0</v>
          </cell>
          <cell r="AF261">
            <v>0</v>
          </cell>
          <cell r="AG261">
            <v>0</v>
          </cell>
          <cell r="AH261">
            <v>0</v>
          </cell>
          <cell r="AI261">
            <v>0</v>
          </cell>
        </row>
        <row r="262">
          <cell r="AE262">
            <v>0</v>
          </cell>
          <cell r="AF262">
            <v>0</v>
          </cell>
          <cell r="AG262">
            <v>0</v>
          </cell>
          <cell r="AH262">
            <v>0</v>
          </cell>
          <cell r="AI262">
            <v>0</v>
          </cell>
        </row>
        <row r="264">
          <cell r="AE264">
            <v>0</v>
          </cell>
          <cell r="AF264">
            <v>0</v>
          </cell>
          <cell r="AG264">
            <v>0</v>
          </cell>
          <cell r="AH264">
            <v>0</v>
          </cell>
          <cell r="AI264">
            <v>0</v>
          </cell>
        </row>
        <row r="265">
          <cell r="AE265">
            <v>3147.68</v>
          </cell>
          <cell r="AF265">
            <v>3147.68</v>
          </cell>
          <cell r="AG265">
            <v>3147.68</v>
          </cell>
          <cell r="AH265">
            <v>3147.68</v>
          </cell>
          <cell r="AI265">
            <v>3147.68</v>
          </cell>
        </row>
        <row r="266">
          <cell r="AE266">
            <v>801.8</v>
          </cell>
          <cell r="AF266">
            <v>9000</v>
          </cell>
          <cell r="AG266">
            <v>13500</v>
          </cell>
          <cell r="AH266">
            <v>18000</v>
          </cell>
          <cell r="AI266">
            <v>18000</v>
          </cell>
        </row>
        <row r="267">
          <cell r="AE267">
            <v>0</v>
          </cell>
          <cell r="AF267">
            <v>0</v>
          </cell>
          <cell r="AG267">
            <v>0</v>
          </cell>
          <cell r="AH267">
            <v>0</v>
          </cell>
          <cell r="AI267">
            <v>0</v>
          </cell>
        </row>
        <row r="268">
          <cell r="AE268">
            <v>0</v>
          </cell>
          <cell r="AF268">
            <v>0</v>
          </cell>
          <cell r="AG268">
            <v>0</v>
          </cell>
          <cell r="AH268">
            <v>0</v>
          </cell>
          <cell r="AI268">
            <v>0</v>
          </cell>
        </row>
        <row r="269">
          <cell r="AE269">
            <v>25248.73</v>
          </cell>
          <cell r="AF269">
            <v>42248.729999999996</v>
          </cell>
          <cell r="AG269">
            <v>45248.729999999996</v>
          </cell>
          <cell r="AH269">
            <v>48248.729999999996</v>
          </cell>
          <cell r="AI269">
            <v>48248.729999999996</v>
          </cell>
        </row>
        <row r="270">
          <cell r="AE270">
            <v>38050</v>
          </cell>
          <cell r="AF270">
            <v>69787.5</v>
          </cell>
          <cell r="AG270">
            <v>87393.75</v>
          </cell>
          <cell r="AH270">
            <v>105000</v>
          </cell>
          <cell r="AI270">
            <v>105000</v>
          </cell>
        </row>
        <row r="271">
          <cell r="AE271">
            <v>0</v>
          </cell>
          <cell r="AF271">
            <v>0</v>
          </cell>
          <cell r="AG271">
            <v>0</v>
          </cell>
          <cell r="AH271">
            <v>0</v>
          </cell>
          <cell r="AI271">
            <v>0</v>
          </cell>
        </row>
        <row r="272">
          <cell r="AE272">
            <v>0</v>
          </cell>
          <cell r="AF272">
            <v>7500</v>
          </cell>
          <cell r="AG272">
            <v>11250</v>
          </cell>
          <cell r="AH272">
            <v>15000</v>
          </cell>
          <cell r="AI272">
            <v>15000</v>
          </cell>
        </row>
        <row r="273">
          <cell r="AE273">
            <v>0</v>
          </cell>
          <cell r="AF273">
            <v>3286.25</v>
          </cell>
          <cell r="AG273">
            <v>5286.25</v>
          </cell>
          <cell r="AH273">
            <v>7286.25</v>
          </cell>
          <cell r="AI273">
            <v>7286.25</v>
          </cell>
        </row>
        <row r="274">
          <cell r="AE274">
            <v>713.75</v>
          </cell>
          <cell r="AF274">
            <v>713.75</v>
          </cell>
          <cell r="AG274">
            <v>713.75</v>
          </cell>
          <cell r="AH274">
            <v>713.75</v>
          </cell>
          <cell r="AI274">
            <v>713.75</v>
          </cell>
        </row>
        <row r="275">
          <cell r="AE275">
            <v>-22400</v>
          </cell>
          <cell r="AF275">
            <v>-22400</v>
          </cell>
          <cell r="AG275">
            <v>-22400</v>
          </cell>
          <cell r="AH275">
            <v>-22400</v>
          </cell>
          <cell r="AI275">
            <v>-22400</v>
          </cell>
        </row>
        <row r="276">
          <cell r="AE276">
            <v>45561.959999999992</v>
          </cell>
          <cell r="AF276">
            <v>113283.91</v>
          </cell>
          <cell r="AG276">
            <v>144140.16</v>
          </cell>
          <cell r="AH276">
            <v>174996.41</v>
          </cell>
          <cell r="AI276">
            <v>174996.41</v>
          </cell>
        </row>
        <row r="278">
          <cell r="AE278">
            <v>0</v>
          </cell>
          <cell r="AF278">
            <v>0</v>
          </cell>
          <cell r="AG278">
            <v>0</v>
          </cell>
          <cell r="AH278">
            <v>0</v>
          </cell>
          <cell r="AI278">
            <v>0</v>
          </cell>
        </row>
        <row r="279">
          <cell r="AE279">
            <v>-535.51000000000022</v>
          </cell>
          <cell r="AF279">
            <v>-535.51000000000022</v>
          </cell>
          <cell r="AG279">
            <v>-535.51000000000022</v>
          </cell>
          <cell r="AH279">
            <v>-535.51000000000022</v>
          </cell>
          <cell r="AI279">
            <v>-535.51000000000022</v>
          </cell>
        </row>
        <row r="280">
          <cell r="AE280">
            <v>3010</v>
          </cell>
          <cell r="AF280">
            <v>9040</v>
          </cell>
          <cell r="AG280">
            <v>13570</v>
          </cell>
          <cell r="AH280">
            <v>18100</v>
          </cell>
          <cell r="AI280">
            <v>18100</v>
          </cell>
        </row>
        <row r="281">
          <cell r="AE281">
            <v>0</v>
          </cell>
          <cell r="AF281">
            <v>0</v>
          </cell>
          <cell r="AG281">
            <v>0</v>
          </cell>
          <cell r="AH281">
            <v>0</v>
          </cell>
          <cell r="AI281">
            <v>0</v>
          </cell>
        </row>
        <row r="282">
          <cell r="AE282">
            <v>0</v>
          </cell>
          <cell r="AF282">
            <v>0</v>
          </cell>
          <cell r="AG282">
            <v>0</v>
          </cell>
          <cell r="AH282">
            <v>0</v>
          </cell>
          <cell r="AI282">
            <v>0</v>
          </cell>
        </row>
        <row r="283">
          <cell r="AE283">
            <v>836</v>
          </cell>
          <cell r="AF283">
            <v>836</v>
          </cell>
          <cell r="AG283">
            <v>836</v>
          </cell>
          <cell r="AH283">
            <v>836</v>
          </cell>
          <cell r="AI283">
            <v>836</v>
          </cell>
        </row>
        <row r="284">
          <cell r="AE284">
            <v>0</v>
          </cell>
          <cell r="AF284">
            <v>0</v>
          </cell>
          <cell r="AG284">
            <v>0</v>
          </cell>
          <cell r="AH284">
            <v>0</v>
          </cell>
          <cell r="AI284">
            <v>0</v>
          </cell>
        </row>
        <row r="285">
          <cell r="AE285">
            <v>0</v>
          </cell>
          <cell r="AF285">
            <v>0</v>
          </cell>
          <cell r="AG285">
            <v>0</v>
          </cell>
          <cell r="AH285">
            <v>0</v>
          </cell>
          <cell r="AI285">
            <v>0</v>
          </cell>
        </row>
        <row r="286">
          <cell r="AE286">
            <v>3070.5600000000004</v>
          </cell>
          <cell r="AF286">
            <v>3070.5600000000004</v>
          </cell>
          <cell r="AG286">
            <v>3070.5600000000004</v>
          </cell>
          <cell r="AH286">
            <v>3070.5600000000004</v>
          </cell>
          <cell r="AI286">
            <v>3070.5600000000004</v>
          </cell>
        </row>
        <row r="287">
          <cell r="AE287">
            <v>0</v>
          </cell>
          <cell r="AF287">
            <v>0</v>
          </cell>
          <cell r="AG287">
            <v>0</v>
          </cell>
          <cell r="AH287">
            <v>0</v>
          </cell>
          <cell r="AI287">
            <v>0</v>
          </cell>
        </row>
        <row r="288">
          <cell r="AE288">
            <v>0</v>
          </cell>
          <cell r="AF288">
            <v>0</v>
          </cell>
          <cell r="AG288">
            <v>0</v>
          </cell>
          <cell r="AH288">
            <v>0</v>
          </cell>
          <cell r="AI288">
            <v>0</v>
          </cell>
        </row>
        <row r="289">
          <cell r="AE289">
            <v>0</v>
          </cell>
          <cell r="AF289">
            <v>0</v>
          </cell>
          <cell r="AG289">
            <v>0</v>
          </cell>
          <cell r="AH289">
            <v>0</v>
          </cell>
          <cell r="AI289">
            <v>0</v>
          </cell>
        </row>
        <row r="290">
          <cell r="AE290">
            <v>6381.05</v>
          </cell>
          <cell r="AF290">
            <v>12411.05</v>
          </cell>
          <cell r="AG290">
            <v>16941.05</v>
          </cell>
          <cell r="AH290">
            <v>21471.05</v>
          </cell>
          <cell r="AI290">
            <v>21471.05</v>
          </cell>
        </row>
        <row r="292">
          <cell r="AE292">
            <v>0</v>
          </cell>
          <cell r="AF292">
            <v>0</v>
          </cell>
          <cell r="AG292">
            <v>0</v>
          </cell>
          <cell r="AH292">
            <v>0</v>
          </cell>
          <cell r="AI292">
            <v>0</v>
          </cell>
        </row>
        <row r="293">
          <cell r="AE293">
            <v>0</v>
          </cell>
          <cell r="AF293">
            <v>0</v>
          </cell>
          <cell r="AG293">
            <v>0</v>
          </cell>
          <cell r="AH293">
            <v>0</v>
          </cell>
          <cell r="AI293">
            <v>0</v>
          </cell>
        </row>
        <row r="294">
          <cell r="AE294">
            <v>0</v>
          </cell>
          <cell r="AF294">
            <v>0</v>
          </cell>
          <cell r="AG294">
            <v>0</v>
          </cell>
          <cell r="AH294">
            <v>0</v>
          </cell>
          <cell r="AI294">
            <v>0</v>
          </cell>
        </row>
        <row r="295">
          <cell r="AE295">
            <v>0</v>
          </cell>
          <cell r="AF295">
            <v>0</v>
          </cell>
          <cell r="AG295">
            <v>0</v>
          </cell>
          <cell r="AH295">
            <v>0</v>
          </cell>
          <cell r="AI295">
            <v>0</v>
          </cell>
        </row>
        <row r="296">
          <cell r="AE296">
            <v>0</v>
          </cell>
          <cell r="AF296">
            <v>0</v>
          </cell>
          <cell r="AG296">
            <v>0</v>
          </cell>
          <cell r="AH296">
            <v>0</v>
          </cell>
          <cell r="AI296">
            <v>0</v>
          </cell>
        </row>
        <row r="297">
          <cell r="AE297">
            <v>0</v>
          </cell>
          <cell r="AF297">
            <v>0</v>
          </cell>
          <cell r="AG297">
            <v>0</v>
          </cell>
          <cell r="AH297">
            <v>0</v>
          </cell>
          <cell r="AI297">
            <v>0</v>
          </cell>
        </row>
        <row r="298">
          <cell r="AE298">
            <v>0</v>
          </cell>
          <cell r="AF298">
            <v>0</v>
          </cell>
          <cell r="AG298">
            <v>0</v>
          </cell>
          <cell r="AH298">
            <v>0</v>
          </cell>
          <cell r="AI298">
            <v>0</v>
          </cell>
        </row>
        <row r="299">
          <cell r="AE299">
            <v>0</v>
          </cell>
          <cell r="AF299">
            <v>0</v>
          </cell>
          <cell r="AG299">
            <v>0</v>
          </cell>
          <cell r="AH299">
            <v>0</v>
          </cell>
          <cell r="AI299">
            <v>0</v>
          </cell>
        </row>
        <row r="300">
          <cell r="AE300">
            <v>0</v>
          </cell>
          <cell r="AF300">
            <v>0</v>
          </cell>
          <cell r="AG300">
            <v>0</v>
          </cell>
          <cell r="AH300">
            <v>0</v>
          </cell>
          <cell r="AI300">
            <v>0</v>
          </cell>
        </row>
        <row r="301">
          <cell r="AE301">
            <v>0</v>
          </cell>
          <cell r="AF301">
            <v>0</v>
          </cell>
          <cell r="AG301">
            <v>0</v>
          </cell>
          <cell r="AH301">
            <v>0</v>
          </cell>
          <cell r="AI301">
            <v>0</v>
          </cell>
        </row>
        <row r="302">
          <cell r="AE302">
            <v>0</v>
          </cell>
          <cell r="AF302">
            <v>0</v>
          </cell>
          <cell r="AG302">
            <v>0</v>
          </cell>
          <cell r="AH302">
            <v>0</v>
          </cell>
          <cell r="AI302">
            <v>0</v>
          </cell>
        </row>
        <row r="303">
          <cell r="AE303">
            <v>0</v>
          </cell>
          <cell r="AF303">
            <v>0</v>
          </cell>
          <cell r="AG303">
            <v>0</v>
          </cell>
          <cell r="AH303">
            <v>0</v>
          </cell>
          <cell r="AI303">
            <v>0</v>
          </cell>
        </row>
        <row r="304">
          <cell r="AE304">
            <v>0</v>
          </cell>
          <cell r="AF304">
            <v>0</v>
          </cell>
          <cell r="AG304">
            <v>0</v>
          </cell>
          <cell r="AH304">
            <v>0</v>
          </cell>
          <cell r="AI304">
            <v>0</v>
          </cell>
        </row>
        <row r="306">
          <cell r="AE306">
            <v>0</v>
          </cell>
          <cell r="AF306">
            <v>0</v>
          </cell>
          <cell r="AG306">
            <v>0</v>
          </cell>
          <cell r="AH306">
            <v>0</v>
          </cell>
          <cell r="AI306">
            <v>0</v>
          </cell>
        </row>
        <row r="307">
          <cell r="AE307">
            <v>-1043.5900000000001</v>
          </cell>
          <cell r="AF307">
            <v>-1043.5900000000001</v>
          </cell>
          <cell r="AG307">
            <v>-1043.5900000000001</v>
          </cell>
          <cell r="AH307">
            <v>-1043.5900000000001</v>
          </cell>
          <cell r="AI307">
            <v>-1043.5900000000001</v>
          </cell>
        </row>
        <row r="308">
          <cell r="AE308">
            <v>0</v>
          </cell>
          <cell r="AF308">
            <v>0</v>
          </cell>
          <cell r="AG308">
            <v>0</v>
          </cell>
          <cell r="AH308">
            <v>0</v>
          </cell>
          <cell r="AI308">
            <v>0</v>
          </cell>
        </row>
        <row r="309">
          <cell r="AE309">
            <v>0</v>
          </cell>
          <cell r="AF309">
            <v>0</v>
          </cell>
          <cell r="AG309">
            <v>0</v>
          </cell>
          <cell r="AH309">
            <v>0</v>
          </cell>
          <cell r="AI309">
            <v>0</v>
          </cell>
        </row>
        <row r="310">
          <cell r="AE310">
            <v>0</v>
          </cell>
          <cell r="AF310">
            <v>0</v>
          </cell>
          <cell r="AG310">
            <v>0</v>
          </cell>
          <cell r="AH310">
            <v>0</v>
          </cell>
          <cell r="AI310">
            <v>0</v>
          </cell>
        </row>
        <row r="311">
          <cell r="AE311">
            <v>170</v>
          </cell>
          <cell r="AF311">
            <v>170</v>
          </cell>
          <cell r="AG311">
            <v>170</v>
          </cell>
          <cell r="AH311">
            <v>170</v>
          </cell>
          <cell r="AI311">
            <v>170</v>
          </cell>
        </row>
        <row r="312">
          <cell r="AE312">
            <v>25000</v>
          </cell>
          <cell r="AF312">
            <v>25000</v>
          </cell>
          <cell r="AG312">
            <v>25000</v>
          </cell>
          <cell r="AH312">
            <v>25000</v>
          </cell>
          <cell r="AI312">
            <v>25000</v>
          </cell>
        </row>
        <row r="313">
          <cell r="AE313">
            <v>8910</v>
          </cell>
          <cell r="AF313">
            <v>10910</v>
          </cell>
          <cell r="AG313">
            <v>10910</v>
          </cell>
          <cell r="AH313">
            <v>10910</v>
          </cell>
          <cell r="AI313">
            <v>10910</v>
          </cell>
        </row>
        <row r="314">
          <cell r="AE314">
            <v>30493.919999999998</v>
          </cell>
          <cell r="AF314">
            <v>30493.919999999998</v>
          </cell>
          <cell r="AG314">
            <v>30493.919999999998</v>
          </cell>
          <cell r="AH314">
            <v>30493.919999999998</v>
          </cell>
          <cell r="AI314">
            <v>30493.919999999998</v>
          </cell>
        </row>
        <row r="315">
          <cell r="AE315">
            <v>0</v>
          </cell>
          <cell r="AF315">
            <v>0</v>
          </cell>
          <cell r="AG315">
            <v>2000</v>
          </cell>
          <cell r="AH315">
            <v>4000</v>
          </cell>
          <cell r="AI315">
            <v>4000</v>
          </cell>
        </row>
        <row r="316">
          <cell r="AE316">
            <v>151.34</v>
          </cell>
          <cell r="AF316">
            <v>151.34</v>
          </cell>
          <cell r="AG316">
            <v>151.34</v>
          </cell>
          <cell r="AH316">
            <v>151.34</v>
          </cell>
          <cell r="AI316">
            <v>151.34</v>
          </cell>
        </row>
        <row r="317">
          <cell r="AE317">
            <v>0</v>
          </cell>
          <cell r="AF317">
            <v>0</v>
          </cell>
          <cell r="AG317">
            <v>0</v>
          </cell>
          <cell r="AH317">
            <v>0</v>
          </cell>
          <cell r="AI317">
            <v>0</v>
          </cell>
        </row>
        <row r="318">
          <cell r="AE318">
            <v>63681.67</v>
          </cell>
          <cell r="AF318">
            <v>65681.67</v>
          </cell>
          <cell r="AG318">
            <v>67681.67</v>
          </cell>
          <cell r="AH318">
            <v>69681.67</v>
          </cell>
          <cell r="AI318">
            <v>69681.67</v>
          </cell>
        </row>
        <row r="320">
          <cell r="AE320">
            <v>71913.94</v>
          </cell>
          <cell r="AF320">
            <v>410604.76999999996</v>
          </cell>
          <cell r="AG320">
            <v>554104.77</v>
          </cell>
          <cell r="AH320">
            <v>588104.77</v>
          </cell>
          <cell r="AI320">
            <v>588104.77</v>
          </cell>
        </row>
        <row r="322">
          <cell r="AE322">
            <v>0</v>
          </cell>
          <cell r="AF322">
            <v>0</v>
          </cell>
          <cell r="AG322">
            <v>0</v>
          </cell>
          <cell r="AH322">
            <v>0</v>
          </cell>
          <cell r="AI322">
            <v>0</v>
          </cell>
        </row>
        <row r="323">
          <cell r="AE323">
            <v>0</v>
          </cell>
          <cell r="AF323">
            <v>0</v>
          </cell>
          <cell r="AG323">
            <v>0</v>
          </cell>
          <cell r="AH323">
            <v>0</v>
          </cell>
          <cell r="AI323">
            <v>0</v>
          </cell>
        </row>
        <row r="324">
          <cell r="AE324">
            <v>11749.91</v>
          </cell>
          <cell r="AF324">
            <v>15749.91</v>
          </cell>
          <cell r="AG324">
            <v>18749.91</v>
          </cell>
          <cell r="AH324">
            <v>21749.91</v>
          </cell>
          <cell r="AI324">
            <v>21749.91</v>
          </cell>
        </row>
        <row r="325">
          <cell r="AE325">
            <v>0</v>
          </cell>
          <cell r="AF325">
            <v>0</v>
          </cell>
          <cell r="AG325">
            <v>0</v>
          </cell>
          <cell r="AH325">
            <v>0</v>
          </cell>
          <cell r="AI325">
            <v>0</v>
          </cell>
        </row>
        <row r="326">
          <cell r="AE326">
            <v>0</v>
          </cell>
          <cell r="AF326">
            <v>0</v>
          </cell>
          <cell r="AG326">
            <v>0</v>
          </cell>
          <cell r="AH326">
            <v>0</v>
          </cell>
          <cell r="AI326">
            <v>0</v>
          </cell>
        </row>
        <row r="327">
          <cell r="AE327">
            <v>0</v>
          </cell>
          <cell r="AF327">
            <v>0</v>
          </cell>
          <cell r="AG327">
            <v>0</v>
          </cell>
          <cell r="AH327">
            <v>0</v>
          </cell>
          <cell r="AI327">
            <v>0</v>
          </cell>
        </row>
        <row r="328">
          <cell r="AE328">
            <v>4118.03</v>
          </cell>
          <cell r="AF328">
            <v>21118.03</v>
          </cell>
          <cell r="AG328">
            <v>21118.03</v>
          </cell>
          <cell r="AH328">
            <v>21118.03</v>
          </cell>
          <cell r="AI328">
            <v>21118.03</v>
          </cell>
        </row>
        <row r="329">
          <cell r="AE329">
            <v>0</v>
          </cell>
          <cell r="AF329">
            <v>5000</v>
          </cell>
          <cell r="AG329">
            <v>5000</v>
          </cell>
          <cell r="AH329">
            <v>5000</v>
          </cell>
          <cell r="AI329">
            <v>5000</v>
          </cell>
        </row>
        <row r="330">
          <cell r="AE330">
            <v>381.6</v>
          </cell>
          <cell r="AF330">
            <v>381.6</v>
          </cell>
          <cell r="AG330">
            <v>381.6</v>
          </cell>
          <cell r="AH330">
            <v>381.6</v>
          </cell>
          <cell r="AI330">
            <v>381.6</v>
          </cell>
        </row>
        <row r="331">
          <cell r="AE331">
            <v>0</v>
          </cell>
          <cell r="AF331">
            <v>0</v>
          </cell>
          <cell r="AG331">
            <v>0</v>
          </cell>
          <cell r="AH331">
            <v>0</v>
          </cell>
          <cell r="AI331">
            <v>0</v>
          </cell>
        </row>
        <row r="332">
          <cell r="AE332">
            <v>0</v>
          </cell>
          <cell r="AF332">
            <v>0</v>
          </cell>
          <cell r="AG332">
            <v>0</v>
          </cell>
          <cell r="AH332">
            <v>0</v>
          </cell>
          <cell r="AI332">
            <v>0</v>
          </cell>
        </row>
        <row r="333">
          <cell r="AE333">
            <v>0</v>
          </cell>
          <cell r="AF333">
            <v>0</v>
          </cell>
          <cell r="AG333">
            <v>0</v>
          </cell>
          <cell r="AH333">
            <v>0</v>
          </cell>
          <cell r="AI333">
            <v>0</v>
          </cell>
        </row>
        <row r="334">
          <cell r="AE334">
            <v>16249.539999999999</v>
          </cell>
          <cell r="AF334">
            <v>42249.54</v>
          </cell>
          <cell r="AG334">
            <v>45249.54</v>
          </cell>
          <cell r="AH334">
            <v>48249.54</v>
          </cell>
          <cell r="AI334">
            <v>48249.54</v>
          </cell>
        </row>
        <row r="336">
          <cell r="AE336">
            <v>0</v>
          </cell>
          <cell r="AF336">
            <v>30000</v>
          </cell>
          <cell r="AG336">
            <v>30000</v>
          </cell>
          <cell r="AH336">
            <v>30000</v>
          </cell>
          <cell r="AI336">
            <v>30000</v>
          </cell>
        </row>
        <row r="337">
          <cell r="AE337">
            <v>-3195.2699999999995</v>
          </cell>
          <cell r="AF337">
            <v>109000</v>
          </cell>
          <cell r="AG337">
            <v>114000</v>
          </cell>
          <cell r="AH337">
            <v>119000</v>
          </cell>
          <cell r="AI337">
            <v>119000</v>
          </cell>
        </row>
        <row r="338">
          <cell r="AE338">
            <v>13646.07</v>
          </cell>
          <cell r="AF338">
            <v>22646.07</v>
          </cell>
          <cell r="AG338">
            <v>77146.070000000007</v>
          </cell>
          <cell r="AH338">
            <v>81646.070000000007</v>
          </cell>
          <cell r="AI338">
            <v>81646.070000000007</v>
          </cell>
        </row>
        <row r="339">
          <cell r="AE339">
            <v>0</v>
          </cell>
          <cell r="AF339">
            <v>0</v>
          </cell>
          <cell r="AG339">
            <v>0</v>
          </cell>
          <cell r="AH339">
            <v>0</v>
          </cell>
          <cell r="AI339">
            <v>0</v>
          </cell>
        </row>
        <row r="340">
          <cell r="AE340">
            <v>0</v>
          </cell>
          <cell r="AF340">
            <v>66000</v>
          </cell>
          <cell r="AG340">
            <v>72000</v>
          </cell>
          <cell r="AH340">
            <v>78000</v>
          </cell>
          <cell r="AI340">
            <v>78000</v>
          </cell>
        </row>
        <row r="341">
          <cell r="AE341">
            <v>13146.66</v>
          </cell>
          <cell r="AF341">
            <v>47146.66</v>
          </cell>
          <cell r="AG341">
            <v>53146.66</v>
          </cell>
          <cell r="AH341">
            <v>59146.66</v>
          </cell>
          <cell r="AI341">
            <v>59146.66</v>
          </cell>
        </row>
        <row r="342">
          <cell r="AE342">
            <v>25000</v>
          </cell>
          <cell r="AF342">
            <v>40000</v>
          </cell>
          <cell r="AG342">
            <v>40000</v>
          </cell>
          <cell r="AH342">
            <v>40000</v>
          </cell>
          <cell r="AI342">
            <v>40000</v>
          </cell>
        </row>
        <row r="343">
          <cell r="AE343">
            <v>0</v>
          </cell>
          <cell r="AF343">
            <v>5000</v>
          </cell>
          <cell r="AG343">
            <v>5000</v>
          </cell>
          <cell r="AH343">
            <v>5000</v>
          </cell>
          <cell r="AI343">
            <v>5000</v>
          </cell>
        </row>
        <row r="344">
          <cell r="AE344">
            <v>6904.4400000000005</v>
          </cell>
          <cell r="AF344">
            <v>42500</v>
          </cell>
          <cell r="AG344">
            <v>77500</v>
          </cell>
          <cell r="AH344">
            <v>85000</v>
          </cell>
          <cell r="AI344">
            <v>85000</v>
          </cell>
        </row>
        <row r="345">
          <cell r="AE345">
            <v>0</v>
          </cell>
          <cell r="AF345">
            <v>6000</v>
          </cell>
          <cell r="AG345">
            <v>10000</v>
          </cell>
          <cell r="AH345">
            <v>12000</v>
          </cell>
          <cell r="AI345">
            <v>12000</v>
          </cell>
        </row>
        <row r="346">
          <cell r="AE346">
            <v>100</v>
          </cell>
          <cell r="AF346">
            <v>0</v>
          </cell>
          <cell r="AG346">
            <v>30000</v>
          </cell>
          <cell r="AH346">
            <v>30000</v>
          </cell>
          <cell r="AI346">
            <v>30000</v>
          </cell>
        </row>
        <row r="347">
          <cell r="AE347">
            <v>0</v>
          </cell>
          <cell r="AF347">
            <v>0</v>
          </cell>
          <cell r="AG347">
            <v>0</v>
          </cell>
          <cell r="AH347">
            <v>0</v>
          </cell>
          <cell r="AI347">
            <v>0</v>
          </cell>
        </row>
        <row r="348">
          <cell r="AE348">
            <v>55601.9</v>
          </cell>
          <cell r="AF348">
            <v>368292.73</v>
          </cell>
          <cell r="AG348">
            <v>508792.73</v>
          </cell>
          <cell r="AH348">
            <v>539792.73</v>
          </cell>
          <cell r="AI348">
            <v>539792.73</v>
          </cell>
        </row>
        <row r="350">
          <cell r="AE350">
            <v>133.01</v>
          </cell>
          <cell r="AF350">
            <v>12000</v>
          </cell>
          <cell r="AG350">
            <v>19000</v>
          </cell>
          <cell r="AH350">
            <v>25000</v>
          </cell>
          <cell r="AI350">
            <v>25000</v>
          </cell>
        </row>
        <row r="352">
          <cell r="AE352">
            <v>0</v>
          </cell>
          <cell r="AF352">
            <v>0</v>
          </cell>
          <cell r="AG352">
            <v>0</v>
          </cell>
          <cell r="AH352">
            <v>0</v>
          </cell>
          <cell r="AI352">
            <v>0</v>
          </cell>
        </row>
        <row r="353">
          <cell r="AE353">
            <v>0</v>
          </cell>
          <cell r="AF353">
            <v>0</v>
          </cell>
          <cell r="AG353">
            <v>0</v>
          </cell>
          <cell r="AH353">
            <v>0</v>
          </cell>
          <cell r="AI353">
            <v>0</v>
          </cell>
        </row>
        <row r="354">
          <cell r="AE354">
            <v>0</v>
          </cell>
          <cell r="AF354">
            <v>0</v>
          </cell>
          <cell r="AG354">
            <v>0</v>
          </cell>
          <cell r="AH354">
            <v>0</v>
          </cell>
          <cell r="AI354">
            <v>0</v>
          </cell>
        </row>
        <row r="355">
          <cell r="AE355">
            <v>0</v>
          </cell>
          <cell r="AF355">
            <v>0</v>
          </cell>
          <cell r="AG355">
            <v>0</v>
          </cell>
          <cell r="AH355">
            <v>0</v>
          </cell>
          <cell r="AI355">
            <v>0</v>
          </cell>
        </row>
        <row r="356">
          <cell r="AE356">
            <v>0</v>
          </cell>
          <cell r="AF356">
            <v>0</v>
          </cell>
          <cell r="AG356">
            <v>0</v>
          </cell>
          <cell r="AH356">
            <v>0</v>
          </cell>
          <cell r="AI356">
            <v>0</v>
          </cell>
        </row>
        <row r="357">
          <cell r="AE357">
            <v>0</v>
          </cell>
          <cell r="AF357">
            <v>0</v>
          </cell>
          <cell r="AG357">
            <v>0</v>
          </cell>
          <cell r="AH357">
            <v>0</v>
          </cell>
          <cell r="AI357">
            <v>0</v>
          </cell>
        </row>
        <row r="358">
          <cell r="AE358">
            <v>0</v>
          </cell>
          <cell r="AF358">
            <v>3000</v>
          </cell>
          <cell r="AG358">
            <v>5000</v>
          </cell>
          <cell r="AH358">
            <v>8000</v>
          </cell>
          <cell r="AI358">
            <v>8000</v>
          </cell>
        </row>
        <row r="359">
          <cell r="AE359">
            <v>0</v>
          </cell>
          <cell r="AF359">
            <v>0</v>
          </cell>
          <cell r="AG359">
            <v>0</v>
          </cell>
          <cell r="AH359">
            <v>0</v>
          </cell>
          <cell r="AI359">
            <v>0</v>
          </cell>
        </row>
        <row r="360">
          <cell r="AE360">
            <v>0</v>
          </cell>
          <cell r="AF360">
            <v>0</v>
          </cell>
          <cell r="AG360">
            <v>0</v>
          </cell>
          <cell r="AH360">
            <v>0</v>
          </cell>
          <cell r="AI360">
            <v>0</v>
          </cell>
        </row>
        <row r="361">
          <cell r="AE361">
            <v>0</v>
          </cell>
          <cell r="AF361">
            <v>6000</v>
          </cell>
          <cell r="AG361">
            <v>9000</v>
          </cell>
          <cell r="AH361">
            <v>12000</v>
          </cell>
          <cell r="AI361">
            <v>12000</v>
          </cell>
        </row>
        <row r="362">
          <cell r="AE362">
            <v>133.01</v>
          </cell>
          <cell r="AF362">
            <v>3000</v>
          </cell>
          <cell r="AG362">
            <v>5000</v>
          </cell>
          <cell r="AH362">
            <v>5000</v>
          </cell>
          <cell r="AI362">
            <v>5000</v>
          </cell>
        </row>
        <row r="363">
          <cell r="AE363">
            <v>0</v>
          </cell>
          <cell r="AF363">
            <v>0</v>
          </cell>
          <cell r="AG363">
            <v>0</v>
          </cell>
          <cell r="AH363">
            <v>0</v>
          </cell>
          <cell r="AI363">
            <v>0</v>
          </cell>
        </row>
        <row r="364">
          <cell r="AE364">
            <v>133.01</v>
          </cell>
          <cell r="AF364">
            <v>12000</v>
          </cell>
          <cell r="AG364">
            <v>19000</v>
          </cell>
          <cell r="AH364">
            <v>25000</v>
          </cell>
          <cell r="AI364">
            <v>25000</v>
          </cell>
        </row>
        <row r="366">
          <cell r="AE366">
            <v>0</v>
          </cell>
          <cell r="AF366">
            <v>0</v>
          </cell>
          <cell r="AG366">
            <v>0</v>
          </cell>
          <cell r="AH366">
            <v>0</v>
          </cell>
          <cell r="AI366">
            <v>0</v>
          </cell>
        </row>
        <row r="367">
          <cell r="AE367">
            <v>0</v>
          </cell>
          <cell r="AF367">
            <v>0</v>
          </cell>
          <cell r="AG367">
            <v>0</v>
          </cell>
          <cell r="AH367">
            <v>0</v>
          </cell>
          <cell r="AI367">
            <v>0</v>
          </cell>
        </row>
        <row r="368">
          <cell r="AE368">
            <v>0</v>
          </cell>
          <cell r="AF368">
            <v>0</v>
          </cell>
          <cell r="AG368">
            <v>0</v>
          </cell>
          <cell r="AH368">
            <v>0</v>
          </cell>
          <cell r="AI368">
            <v>0</v>
          </cell>
        </row>
        <row r="369">
          <cell r="AE369">
            <v>0</v>
          </cell>
          <cell r="AF369">
            <v>0</v>
          </cell>
          <cell r="AG369">
            <v>0</v>
          </cell>
          <cell r="AH369">
            <v>0</v>
          </cell>
          <cell r="AI369">
            <v>0</v>
          </cell>
        </row>
        <row r="370">
          <cell r="AE370">
            <v>0</v>
          </cell>
          <cell r="AF370">
            <v>0</v>
          </cell>
          <cell r="AG370">
            <v>0</v>
          </cell>
          <cell r="AH370">
            <v>0</v>
          </cell>
          <cell r="AI370">
            <v>0</v>
          </cell>
        </row>
        <row r="371">
          <cell r="AE371">
            <v>0</v>
          </cell>
          <cell r="AF371">
            <v>0</v>
          </cell>
          <cell r="AG371">
            <v>0</v>
          </cell>
          <cell r="AH371">
            <v>0</v>
          </cell>
          <cell r="AI371">
            <v>0</v>
          </cell>
        </row>
        <row r="372">
          <cell r="AE372">
            <v>0</v>
          </cell>
          <cell r="AF372">
            <v>0</v>
          </cell>
          <cell r="AG372">
            <v>0</v>
          </cell>
          <cell r="AH372">
            <v>0</v>
          </cell>
          <cell r="AI372">
            <v>0</v>
          </cell>
        </row>
        <row r="373">
          <cell r="AE373">
            <v>0</v>
          </cell>
          <cell r="AF373">
            <v>0</v>
          </cell>
          <cell r="AG373">
            <v>0</v>
          </cell>
          <cell r="AH373">
            <v>0</v>
          </cell>
          <cell r="AI373">
            <v>0</v>
          </cell>
        </row>
        <row r="374">
          <cell r="AE374">
            <v>0</v>
          </cell>
          <cell r="AF374">
            <v>0</v>
          </cell>
          <cell r="AG374">
            <v>0</v>
          </cell>
          <cell r="AH374">
            <v>0</v>
          </cell>
          <cell r="AI374">
            <v>0</v>
          </cell>
        </row>
        <row r="375">
          <cell r="AE375">
            <v>0</v>
          </cell>
          <cell r="AF375">
            <v>0</v>
          </cell>
          <cell r="AG375">
            <v>0</v>
          </cell>
          <cell r="AH375">
            <v>0</v>
          </cell>
          <cell r="AI375">
            <v>0</v>
          </cell>
        </row>
        <row r="376">
          <cell r="AE376">
            <v>0</v>
          </cell>
          <cell r="AF376">
            <v>0</v>
          </cell>
          <cell r="AG376">
            <v>0</v>
          </cell>
          <cell r="AH376">
            <v>0</v>
          </cell>
          <cell r="AI376">
            <v>0</v>
          </cell>
        </row>
        <row r="377">
          <cell r="AE377">
            <v>0</v>
          </cell>
          <cell r="AF377">
            <v>0</v>
          </cell>
          <cell r="AG377">
            <v>0</v>
          </cell>
          <cell r="AH377">
            <v>0</v>
          </cell>
          <cell r="AI377">
            <v>0</v>
          </cell>
        </row>
        <row r="378">
          <cell r="AE378">
            <v>0</v>
          </cell>
          <cell r="AF378">
            <v>0</v>
          </cell>
          <cell r="AG378">
            <v>0</v>
          </cell>
          <cell r="AH378">
            <v>0</v>
          </cell>
          <cell r="AI378">
            <v>0</v>
          </cell>
        </row>
        <row r="380">
          <cell r="AE380">
            <v>0</v>
          </cell>
          <cell r="AF380">
            <v>0</v>
          </cell>
          <cell r="AG380">
            <v>0</v>
          </cell>
          <cell r="AH380">
            <v>0</v>
          </cell>
          <cell r="AI380">
            <v>0</v>
          </cell>
        </row>
        <row r="381">
          <cell r="AE381">
            <v>0</v>
          </cell>
          <cell r="AF381">
            <v>0</v>
          </cell>
          <cell r="AG381">
            <v>0</v>
          </cell>
          <cell r="AH381">
            <v>0</v>
          </cell>
          <cell r="AI381">
            <v>0</v>
          </cell>
        </row>
        <row r="382">
          <cell r="AE382">
            <v>0</v>
          </cell>
          <cell r="AF382">
            <v>0</v>
          </cell>
          <cell r="AG382">
            <v>0</v>
          </cell>
          <cell r="AH382">
            <v>0</v>
          </cell>
          <cell r="AI382">
            <v>0</v>
          </cell>
        </row>
        <row r="383">
          <cell r="AE383">
            <v>0</v>
          </cell>
          <cell r="AF383">
            <v>0</v>
          </cell>
          <cell r="AG383">
            <v>0</v>
          </cell>
          <cell r="AH383">
            <v>0</v>
          </cell>
          <cell r="AI383">
            <v>0</v>
          </cell>
        </row>
        <row r="384">
          <cell r="AE384">
            <v>0</v>
          </cell>
          <cell r="AF384">
            <v>0</v>
          </cell>
          <cell r="AG384">
            <v>0</v>
          </cell>
          <cell r="AH384">
            <v>0</v>
          </cell>
          <cell r="AI384">
            <v>0</v>
          </cell>
        </row>
        <row r="385">
          <cell r="AE385">
            <v>0</v>
          </cell>
          <cell r="AF385">
            <v>0</v>
          </cell>
          <cell r="AG385">
            <v>0</v>
          </cell>
          <cell r="AH385">
            <v>0</v>
          </cell>
          <cell r="AI385">
            <v>0</v>
          </cell>
        </row>
        <row r="386">
          <cell r="AE386">
            <v>0</v>
          </cell>
          <cell r="AF386">
            <v>0</v>
          </cell>
          <cell r="AG386">
            <v>0</v>
          </cell>
          <cell r="AH386">
            <v>0</v>
          </cell>
          <cell r="AI386">
            <v>0</v>
          </cell>
        </row>
        <row r="387">
          <cell r="AE387">
            <v>0</v>
          </cell>
          <cell r="AF387">
            <v>0</v>
          </cell>
          <cell r="AG387">
            <v>0</v>
          </cell>
          <cell r="AH387">
            <v>0</v>
          </cell>
          <cell r="AI387">
            <v>0</v>
          </cell>
        </row>
        <row r="388">
          <cell r="AE388">
            <v>0</v>
          </cell>
          <cell r="AF388">
            <v>0</v>
          </cell>
          <cell r="AG388">
            <v>0</v>
          </cell>
          <cell r="AH388">
            <v>0</v>
          </cell>
          <cell r="AI388">
            <v>0</v>
          </cell>
        </row>
        <row r="389">
          <cell r="AE389">
            <v>0</v>
          </cell>
          <cell r="AF389">
            <v>0</v>
          </cell>
          <cell r="AG389">
            <v>0</v>
          </cell>
          <cell r="AH389">
            <v>0</v>
          </cell>
          <cell r="AI389">
            <v>0</v>
          </cell>
        </row>
        <row r="390">
          <cell r="AE390">
            <v>0</v>
          </cell>
          <cell r="AF390">
            <v>0</v>
          </cell>
          <cell r="AG390">
            <v>0</v>
          </cell>
          <cell r="AH390">
            <v>0</v>
          </cell>
          <cell r="AI390">
            <v>0</v>
          </cell>
        </row>
        <row r="391">
          <cell r="AE391">
            <v>0</v>
          </cell>
          <cell r="AF391">
            <v>0</v>
          </cell>
          <cell r="AG391">
            <v>0</v>
          </cell>
          <cell r="AH391">
            <v>0</v>
          </cell>
          <cell r="AI391">
            <v>0</v>
          </cell>
        </row>
        <row r="392">
          <cell r="AE392">
            <v>0</v>
          </cell>
          <cell r="AF392">
            <v>0</v>
          </cell>
          <cell r="AG392">
            <v>0</v>
          </cell>
          <cell r="AH392">
            <v>0</v>
          </cell>
          <cell r="AI392">
            <v>0</v>
          </cell>
        </row>
        <row r="394">
          <cell r="AE394">
            <v>15947.6</v>
          </cell>
          <cell r="AF394">
            <v>115000.09999999999</v>
          </cell>
          <cell r="AG394">
            <v>115000.09999999999</v>
          </cell>
          <cell r="AH394">
            <v>115000.09999999999</v>
          </cell>
          <cell r="AI394">
            <v>115000.09999999999</v>
          </cell>
        </row>
        <row r="396">
          <cell r="AE396">
            <v>0</v>
          </cell>
          <cell r="AF396">
            <v>0</v>
          </cell>
          <cell r="AG396">
            <v>0</v>
          </cell>
          <cell r="AH396">
            <v>0</v>
          </cell>
          <cell r="AI396">
            <v>0</v>
          </cell>
        </row>
        <row r="397">
          <cell r="AE397">
            <v>0</v>
          </cell>
          <cell r="AF397">
            <v>0</v>
          </cell>
          <cell r="AG397">
            <v>0</v>
          </cell>
          <cell r="AH397">
            <v>0</v>
          </cell>
          <cell r="AI397">
            <v>0</v>
          </cell>
        </row>
        <row r="398">
          <cell r="AE398">
            <v>0</v>
          </cell>
          <cell r="AF398">
            <v>0</v>
          </cell>
          <cell r="AG398">
            <v>0</v>
          </cell>
          <cell r="AH398">
            <v>0</v>
          </cell>
          <cell r="AI398">
            <v>0</v>
          </cell>
        </row>
        <row r="399">
          <cell r="AE399">
            <v>0</v>
          </cell>
          <cell r="AF399">
            <v>0</v>
          </cell>
          <cell r="AG399">
            <v>0</v>
          </cell>
          <cell r="AH399">
            <v>0</v>
          </cell>
          <cell r="AI399">
            <v>0</v>
          </cell>
        </row>
        <row r="400">
          <cell r="AE400">
            <v>0</v>
          </cell>
          <cell r="AF400">
            <v>0</v>
          </cell>
          <cell r="AG400">
            <v>0</v>
          </cell>
          <cell r="AH400">
            <v>0</v>
          </cell>
          <cell r="AI400">
            <v>0</v>
          </cell>
        </row>
        <row r="401">
          <cell r="AE401">
            <v>0</v>
          </cell>
          <cell r="AF401">
            <v>0</v>
          </cell>
          <cell r="AG401">
            <v>0</v>
          </cell>
          <cell r="AH401">
            <v>0</v>
          </cell>
          <cell r="AI401">
            <v>0</v>
          </cell>
        </row>
        <row r="402">
          <cell r="AE402">
            <v>0</v>
          </cell>
          <cell r="AF402">
            <v>0</v>
          </cell>
          <cell r="AG402">
            <v>0</v>
          </cell>
          <cell r="AH402">
            <v>0</v>
          </cell>
          <cell r="AI402">
            <v>0</v>
          </cell>
        </row>
        <row r="403">
          <cell r="AE403">
            <v>0</v>
          </cell>
          <cell r="AF403">
            <v>0</v>
          </cell>
          <cell r="AG403">
            <v>0</v>
          </cell>
          <cell r="AH403">
            <v>0</v>
          </cell>
          <cell r="AI403">
            <v>0</v>
          </cell>
        </row>
        <row r="404">
          <cell r="AE404">
            <v>0</v>
          </cell>
          <cell r="AF404">
            <v>0</v>
          </cell>
          <cell r="AG404">
            <v>0</v>
          </cell>
          <cell r="AH404">
            <v>0</v>
          </cell>
          <cell r="AI404">
            <v>0</v>
          </cell>
        </row>
        <row r="405">
          <cell r="AE405">
            <v>0</v>
          </cell>
          <cell r="AF405">
            <v>0</v>
          </cell>
          <cell r="AG405">
            <v>0</v>
          </cell>
          <cell r="AH405">
            <v>0</v>
          </cell>
          <cell r="AI405">
            <v>0</v>
          </cell>
        </row>
        <row r="406">
          <cell r="AE406">
            <v>154.01</v>
          </cell>
          <cell r="AF406">
            <v>154.01</v>
          </cell>
          <cell r="AG406">
            <v>154.01</v>
          </cell>
          <cell r="AH406">
            <v>154.01</v>
          </cell>
          <cell r="AI406">
            <v>154.01</v>
          </cell>
        </row>
        <row r="407">
          <cell r="AE407">
            <v>0</v>
          </cell>
          <cell r="AF407">
            <v>0</v>
          </cell>
          <cell r="AG407">
            <v>0</v>
          </cell>
          <cell r="AH407">
            <v>0</v>
          </cell>
          <cell r="AI407">
            <v>0</v>
          </cell>
        </row>
        <row r="408">
          <cell r="AE408">
            <v>154.01</v>
          </cell>
          <cell r="AF408">
            <v>154.01</v>
          </cell>
          <cell r="AG408">
            <v>154.01</v>
          </cell>
          <cell r="AH408">
            <v>154.01</v>
          </cell>
          <cell r="AI408">
            <v>154.01</v>
          </cell>
        </row>
        <row r="410">
          <cell r="AE410">
            <v>0</v>
          </cell>
          <cell r="AF410">
            <v>0</v>
          </cell>
          <cell r="AG410">
            <v>0</v>
          </cell>
          <cell r="AH410">
            <v>0</v>
          </cell>
          <cell r="AI410">
            <v>0</v>
          </cell>
        </row>
        <row r="411">
          <cell r="AE411">
            <v>0</v>
          </cell>
          <cell r="AF411">
            <v>0</v>
          </cell>
          <cell r="AG411">
            <v>0</v>
          </cell>
          <cell r="AH411">
            <v>0</v>
          </cell>
          <cell r="AI411">
            <v>0</v>
          </cell>
        </row>
        <row r="412">
          <cell r="AE412">
            <v>0</v>
          </cell>
          <cell r="AF412">
            <v>0</v>
          </cell>
          <cell r="AG412">
            <v>0</v>
          </cell>
          <cell r="AH412">
            <v>0</v>
          </cell>
          <cell r="AI412">
            <v>0</v>
          </cell>
        </row>
        <row r="413">
          <cell r="AE413">
            <v>0</v>
          </cell>
          <cell r="AF413">
            <v>0</v>
          </cell>
          <cell r="AG413">
            <v>0</v>
          </cell>
          <cell r="AH413">
            <v>0</v>
          </cell>
          <cell r="AI413">
            <v>0</v>
          </cell>
        </row>
        <row r="414">
          <cell r="AE414">
            <v>0</v>
          </cell>
          <cell r="AF414">
            <v>0</v>
          </cell>
          <cell r="AG414">
            <v>0</v>
          </cell>
          <cell r="AH414">
            <v>0</v>
          </cell>
          <cell r="AI414">
            <v>0</v>
          </cell>
        </row>
        <row r="415">
          <cell r="AE415">
            <v>0</v>
          </cell>
          <cell r="AF415">
            <v>0</v>
          </cell>
          <cell r="AG415">
            <v>0</v>
          </cell>
          <cell r="AH415">
            <v>0</v>
          </cell>
          <cell r="AI415">
            <v>0</v>
          </cell>
        </row>
        <row r="416">
          <cell r="AE416">
            <v>0</v>
          </cell>
          <cell r="AF416">
            <v>0</v>
          </cell>
          <cell r="AG416">
            <v>0</v>
          </cell>
          <cell r="AH416">
            <v>0</v>
          </cell>
          <cell r="AI416">
            <v>0</v>
          </cell>
        </row>
        <row r="417">
          <cell r="AE417">
            <v>0</v>
          </cell>
          <cell r="AF417">
            <v>0</v>
          </cell>
          <cell r="AG417">
            <v>0</v>
          </cell>
          <cell r="AH417">
            <v>0</v>
          </cell>
          <cell r="AI417">
            <v>0</v>
          </cell>
        </row>
        <row r="418">
          <cell r="AE418">
            <v>15778.55</v>
          </cell>
          <cell r="AF418">
            <v>114831.05</v>
          </cell>
          <cell r="AG418">
            <v>114831.05</v>
          </cell>
          <cell r="AH418">
            <v>114831.05</v>
          </cell>
          <cell r="AI418">
            <v>114831.05</v>
          </cell>
        </row>
        <row r="419">
          <cell r="AE419">
            <v>0</v>
          </cell>
          <cell r="AF419">
            <v>0</v>
          </cell>
          <cell r="AG419">
            <v>0</v>
          </cell>
          <cell r="AH419">
            <v>0</v>
          </cell>
          <cell r="AI419">
            <v>0</v>
          </cell>
        </row>
        <row r="420">
          <cell r="AE420">
            <v>15.04</v>
          </cell>
          <cell r="AF420">
            <v>15.04</v>
          </cell>
          <cell r="AG420">
            <v>15.04</v>
          </cell>
          <cell r="AH420">
            <v>15.04</v>
          </cell>
          <cell r="AI420">
            <v>15.04</v>
          </cell>
        </row>
        <row r="421">
          <cell r="AE421">
            <v>0</v>
          </cell>
          <cell r="AF421">
            <v>0</v>
          </cell>
          <cell r="AG421">
            <v>0</v>
          </cell>
          <cell r="AH421">
            <v>0</v>
          </cell>
          <cell r="AI421">
            <v>0</v>
          </cell>
        </row>
        <row r="422">
          <cell r="AE422">
            <v>15793.59</v>
          </cell>
          <cell r="AF422">
            <v>114846.09</v>
          </cell>
          <cell r="AG422">
            <v>114846.09</v>
          </cell>
          <cell r="AH422">
            <v>114846.09</v>
          </cell>
          <cell r="AI422">
            <v>114846.09</v>
          </cell>
        </row>
        <row r="424">
          <cell r="AE424">
            <v>248749.46999999997</v>
          </cell>
          <cell r="AF424">
            <v>913789.69</v>
          </cell>
          <cell r="AG424">
            <v>1175676.94</v>
          </cell>
          <cell r="AH424">
            <v>1353060.19</v>
          </cell>
          <cell r="AI424">
            <v>1353060.19</v>
          </cell>
        </row>
        <row r="425">
          <cell r="AE425">
            <v>248.74946999999997</v>
          </cell>
          <cell r="AF425">
            <v>913.78968999999995</v>
          </cell>
          <cell r="AG425">
            <v>1175.6769399999998</v>
          </cell>
          <cell r="AH425">
            <v>1353.0601899999999</v>
          </cell>
        </row>
        <row r="427">
          <cell r="AE427">
            <v>18195.13</v>
          </cell>
          <cell r="AF427">
            <v>226850</v>
          </cell>
          <cell r="AG427">
            <v>312650</v>
          </cell>
          <cell r="AH427">
            <v>344500</v>
          </cell>
          <cell r="AI427">
            <v>344500</v>
          </cell>
        </row>
        <row r="429">
          <cell r="AE429">
            <v>0</v>
          </cell>
          <cell r="AF429">
            <v>0</v>
          </cell>
          <cell r="AG429">
            <v>0</v>
          </cell>
          <cell r="AH429">
            <v>0</v>
          </cell>
          <cell r="AI429">
            <v>0</v>
          </cell>
        </row>
        <row r="430">
          <cell r="AE430">
            <v>0</v>
          </cell>
          <cell r="AF430">
            <v>0</v>
          </cell>
          <cell r="AG430">
            <v>0</v>
          </cell>
          <cell r="AH430">
            <v>0</v>
          </cell>
          <cell r="AI430">
            <v>0</v>
          </cell>
        </row>
        <row r="431">
          <cell r="AE431">
            <v>0</v>
          </cell>
          <cell r="AF431">
            <v>0</v>
          </cell>
          <cell r="AG431">
            <v>0</v>
          </cell>
          <cell r="AH431">
            <v>0</v>
          </cell>
          <cell r="AI431">
            <v>0</v>
          </cell>
        </row>
        <row r="432">
          <cell r="AE432">
            <v>0</v>
          </cell>
          <cell r="AF432">
            <v>0</v>
          </cell>
          <cell r="AG432">
            <v>0</v>
          </cell>
          <cell r="AH432">
            <v>0</v>
          </cell>
          <cell r="AI432">
            <v>0</v>
          </cell>
        </row>
        <row r="433">
          <cell r="AE433">
            <v>0</v>
          </cell>
          <cell r="AF433">
            <v>0</v>
          </cell>
          <cell r="AG433">
            <v>0</v>
          </cell>
          <cell r="AH433">
            <v>0</v>
          </cell>
          <cell r="AI433">
            <v>0</v>
          </cell>
        </row>
        <row r="434">
          <cell r="AE434">
            <v>0</v>
          </cell>
          <cell r="AF434">
            <v>78000</v>
          </cell>
          <cell r="AG434">
            <v>130000</v>
          </cell>
          <cell r="AH434">
            <v>156000</v>
          </cell>
          <cell r="AI434">
            <v>156000</v>
          </cell>
        </row>
        <row r="435">
          <cell r="AE435">
            <v>0</v>
          </cell>
          <cell r="AF435">
            <v>0</v>
          </cell>
          <cell r="AG435">
            <v>0</v>
          </cell>
          <cell r="AH435">
            <v>0</v>
          </cell>
          <cell r="AI435">
            <v>0</v>
          </cell>
        </row>
        <row r="436">
          <cell r="AE436">
            <v>0</v>
          </cell>
          <cell r="AF436">
            <v>0</v>
          </cell>
          <cell r="AG436">
            <v>0</v>
          </cell>
          <cell r="AH436">
            <v>0</v>
          </cell>
          <cell r="AI436">
            <v>0</v>
          </cell>
        </row>
        <row r="437">
          <cell r="AE437">
            <v>1134.53</v>
          </cell>
          <cell r="AF437">
            <v>65000</v>
          </cell>
          <cell r="AG437">
            <v>65000</v>
          </cell>
          <cell r="AH437">
            <v>65000</v>
          </cell>
          <cell r="AI437">
            <v>65000</v>
          </cell>
        </row>
        <row r="438">
          <cell r="AE438">
            <v>5237.8999999999996</v>
          </cell>
          <cell r="AF438">
            <v>5237.8999999999996</v>
          </cell>
          <cell r="AG438">
            <v>5237.8999999999996</v>
          </cell>
          <cell r="AH438">
            <v>5237.8999999999996</v>
          </cell>
          <cell r="AI438">
            <v>5237.8999999999996</v>
          </cell>
        </row>
        <row r="439">
          <cell r="AE439">
            <v>8736.7900000000009</v>
          </cell>
          <cell r="AF439">
            <v>12312.100000000002</v>
          </cell>
          <cell r="AG439">
            <v>24012.100000000002</v>
          </cell>
          <cell r="AH439">
            <v>29862.100000000002</v>
          </cell>
          <cell r="AI439">
            <v>29862.100000000002</v>
          </cell>
        </row>
        <row r="440">
          <cell r="AE440">
            <v>0</v>
          </cell>
          <cell r="AF440">
            <v>0</v>
          </cell>
          <cell r="AG440">
            <v>0</v>
          </cell>
          <cell r="AH440">
            <v>0</v>
          </cell>
          <cell r="AI440">
            <v>0</v>
          </cell>
        </row>
        <row r="441">
          <cell r="AE441">
            <v>15109.220000000001</v>
          </cell>
          <cell r="AF441">
            <v>160550</v>
          </cell>
          <cell r="AG441">
            <v>224250</v>
          </cell>
          <cell r="AH441">
            <v>256100</v>
          </cell>
          <cell r="AI441">
            <v>256100</v>
          </cell>
        </row>
        <row r="443">
          <cell r="AE443">
            <v>0</v>
          </cell>
          <cell r="AF443">
            <v>0</v>
          </cell>
          <cell r="AG443">
            <v>0</v>
          </cell>
          <cell r="AH443">
            <v>0</v>
          </cell>
          <cell r="AI443">
            <v>0</v>
          </cell>
        </row>
        <row r="444">
          <cell r="AE444">
            <v>0</v>
          </cell>
          <cell r="AF444">
            <v>0</v>
          </cell>
          <cell r="AG444">
            <v>0</v>
          </cell>
          <cell r="AH444">
            <v>0</v>
          </cell>
          <cell r="AI444">
            <v>0</v>
          </cell>
        </row>
        <row r="445">
          <cell r="AE445">
            <v>0</v>
          </cell>
          <cell r="AF445">
            <v>0</v>
          </cell>
          <cell r="AG445">
            <v>0</v>
          </cell>
          <cell r="AH445">
            <v>0</v>
          </cell>
          <cell r="AI445">
            <v>0</v>
          </cell>
        </row>
        <row r="446">
          <cell r="AE446">
            <v>0</v>
          </cell>
          <cell r="AF446">
            <v>0</v>
          </cell>
          <cell r="AG446">
            <v>0</v>
          </cell>
          <cell r="AH446">
            <v>0</v>
          </cell>
          <cell r="AI446">
            <v>0</v>
          </cell>
        </row>
        <row r="447">
          <cell r="AE447">
            <v>0</v>
          </cell>
          <cell r="AF447">
            <v>0</v>
          </cell>
          <cell r="AG447">
            <v>0</v>
          </cell>
          <cell r="AH447">
            <v>0</v>
          </cell>
          <cell r="AI447">
            <v>0</v>
          </cell>
        </row>
        <row r="448">
          <cell r="AE448">
            <v>0</v>
          </cell>
          <cell r="AF448">
            <v>0</v>
          </cell>
          <cell r="AG448">
            <v>0</v>
          </cell>
          <cell r="AH448">
            <v>0</v>
          </cell>
          <cell r="AI448">
            <v>0</v>
          </cell>
        </row>
        <row r="449">
          <cell r="AE449">
            <v>0</v>
          </cell>
          <cell r="AF449">
            <v>0</v>
          </cell>
          <cell r="AG449">
            <v>0</v>
          </cell>
          <cell r="AH449">
            <v>0</v>
          </cell>
          <cell r="AI449">
            <v>0</v>
          </cell>
        </row>
        <row r="450">
          <cell r="AE450">
            <v>0</v>
          </cell>
          <cell r="AF450">
            <v>0</v>
          </cell>
          <cell r="AG450">
            <v>0</v>
          </cell>
          <cell r="AH450">
            <v>0</v>
          </cell>
          <cell r="AI450">
            <v>0</v>
          </cell>
        </row>
        <row r="451">
          <cell r="AE451">
            <v>0</v>
          </cell>
          <cell r="AF451">
            <v>0</v>
          </cell>
          <cell r="AG451">
            <v>0</v>
          </cell>
          <cell r="AH451">
            <v>0</v>
          </cell>
          <cell r="AI451">
            <v>0</v>
          </cell>
        </row>
        <row r="452">
          <cell r="AE452">
            <v>3019.88</v>
          </cell>
          <cell r="AF452">
            <v>3019.88</v>
          </cell>
          <cell r="AG452">
            <v>3019.88</v>
          </cell>
          <cell r="AH452">
            <v>3019.88</v>
          </cell>
          <cell r="AI452">
            <v>3019.88</v>
          </cell>
        </row>
        <row r="453">
          <cell r="AE453">
            <v>66.03</v>
          </cell>
          <cell r="AF453">
            <v>63280.119999999995</v>
          </cell>
          <cell r="AG453">
            <v>85380.12</v>
          </cell>
          <cell r="AH453">
            <v>85380.12</v>
          </cell>
          <cell r="AI453">
            <v>85380.12</v>
          </cell>
        </row>
        <row r="454">
          <cell r="AE454">
            <v>0</v>
          </cell>
          <cell r="AF454">
            <v>0</v>
          </cell>
          <cell r="AG454">
            <v>0</v>
          </cell>
          <cell r="AH454">
            <v>0</v>
          </cell>
          <cell r="AI454">
            <v>0</v>
          </cell>
        </row>
        <row r="455">
          <cell r="AE455">
            <v>3085.9100000000003</v>
          </cell>
          <cell r="AF455">
            <v>66300</v>
          </cell>
          <cell r="AG455">
            <v>88400</v>
          </cell>
          <cell r="AH455">
            <v>88400</v>
          </cell>
          <cell r="AI455">
            <v>88400</v>
          </cell>
        </row>
        <row r="456">
          <cell r="AE456">
            <v>18195.13</v>
          </cell>
          <cell r="AF456">
            <v>226850</v>
          </cell>
          <cell r="AG456">
            <v>312650</v>
          </cell>
          <cell r="AH456">
            <v>344500</v>
          </cell>
          <cell r="AI456">
            <v>344500</v>
          </cell>
        </row>
        <row r="458">
          <cell r="AE458">
            <v>0</v>
          </cell>
          <cell r="AF458">
            <v>0</v>
          </cell>
          <cell r="AG458">
            <v>0</v>
          </cell>
          <cell r="AH458">
            <v>0</v>
          </cell>
          <cell r="AI458">
            <v>0</v>
          </cell>
        </row>
        <row r="459">
          <cell r="AE459">
            <v>0</v>
          </cell>
          <cell r="AF459">
            <v>0</v>
          </cell>
          <cell r="AG459">
            <v>0</v>
          </cell>
          <cell r="AH459">
            <v>0</v>
          </cell>
          <cell r="AI459">
            <v>0</v>
          </cell>
        </row>
        <row r="460">
          <cell r="AE460">
            <v>0</v>
          </cell>
          <cell r="AF460">
            <v>0</v>
          </cell>
          <cell r="AG460">
            <v>0</v>
          </cell>
          <cell r="AH460">
            <v>0</v>
          </cell>
          <cell r="AI460">
            <v>0</v>
          </cell>
        </row>
        <row r="461">
          <cell r="AE461">
            <v>0</v>
          </cell>
          <cell r="AF461">
            <v>0</v>
          </cell>
          <cell r="AG461">
            <v>0</v>
          </cell>
          <cell r="AH461">
            <v>0</v>
          </cell>
          <cell r="AI461">
            <v>0</v>
          </cell>
        </row>
        <row r="462">
          <cell r="AE462">
            <v>0</v>
          </cell>
          <cell r="AF462">
            <v>0</v>
          </cell>
          <cell r="AG462">
            <v>0</v>
          </cell>
          <cell r="AH462">
            <v>0</v>
          </cell>
          <cell r="AI462">
            <v>0</v>
          </cell>
        </row>
        <row r="463">
          <cell r="AE463">
            <v>0</v>
          </cell>
          <cell r="AF463">
            <v>0</v>
          </cell>
          <cell r="AG463">
            <v>0</v>
          </cell>
          <cell r="AH463">
            <v>0</v>
          </cell>
          <cell r="AI463">
            <v>0</v>
          </cell>
        </row>
        <row r="464">
          <cell r="AE464">
            <v>0</v>
          </cell>
          <cell r="AF464">
            <v>0</v>
          </cell>
          <cell r="AG464">
            <v>0</v>
          </cell>
          <cell r="AH464">
            <v>0</v>
          </cell>
          <cell r="AI464">
            <v>0</v>
          </cell>
        </row>
        <row r="465">
          <cell r="AE465">
            <v>0</v>
          </cell>
          <cell r="AF465">
            <v>0</v>
          </cell>
          <cell r="AG465">
            <v>0</v>
          </cell>
          <cell r="AH465">
            <v>0</v>
          </cell>
          <cell r="AI465">
            <v>0</v>
          </cell>
        </row>
        <row r="466">
          <cell r="AE466">
            <v>0</v>
          </cell>
          <cell r="AF466">
            <v>0</v>
          </cell>
          <cell r="AG466">
            <v>0</v>
          </cell>
          <cell r="AH466">
            <v>0</v>
          </cell>
          <cell r="AI466">
            <v>0</v>
          </cell>
        </row>
        <row r="467">
          <cell r="AE467">
            <v>0</v>
          </cell>
          <cell r="AF467">
            <v>0</v>
          </cell>
          <cell r="AG467">
            <v>0</v>
          </cell>
          <cell r="AH467">
            <v>0</v>
          </cell>
          <cell r="AI467">
            <v>0</v>
          </cell>
        </row>
        <row r="468">
          <cell r="AE468">
            <v>0</v>
          </cell>
          <cell r="AF468">
            <v>0</v>
          </cell>
          <cell r="AG468">
            <v>0</v>
          </cell>
          <cell r="AH468">
            <v>0</v>
          </cell>
          <cell r="AI468">
            <v>0</v>
          </cell>
        </row>
        <row r="469">
          <cell r="AE469">
            <v>0</v>
          </cell>
          <cell r="AF469">
            <v>0</v>
          </cell>
          <cell r="AG469">
            <v>0</v>
          </cell>
          <cell r="AH469">
            <v>0</v>
          </cell>
          <cell r="AI469">
            <v>0</v>
          </cell>
        </row>
        <row r="470">
          <cell r="AE470">
            <v>0</v>
          </cell>
          <cell r="AF470">
            <v>0</v>
          </cell>
          <cell r="AG470">
            <v>0</v>
          </cell>
          <cell r="AH470">
            <v>0</v>
          </cell>
          <cell r="AI470">
            <v>0</v>
          </cell>
        </row>
        <row r="472">
          <cell r="AE472">
            <v>0</v>
          </cell>
          <cell r="AF472">
            <v>0</v>
          </cell>
          <cell r="AG472">
            <v>0</v>
          </cell>
          <cell r="AH472">
            <v>0</v>
          </cell>
          <cell r="AI472">
            <v>0</v>
          </cell>
        </row>
        <row r="473">
          <cell r="AE473">
            <v>0</v>
          </cell>
          <cell r="AF473">
            <v>0</v>
          </cell>
          <cell r="AG473">
            <v>0</v>
          </cell>
          <cell r="AH473">
            <v>0</v>
          </cell>
          <cell r="AI473">
            <v>0</v>
          </cell>
        </row>
        <row r="474">
          <cell r="AE474">
            <v>0</v>
          </cell>
          <cell r="AF474">
            <v>0</v>
          </cell>
          <cell r="AG474">
            <v>0</v>
          </cell>
          <cell r="AH474">
            <v>0</v>
          </cell>
          <cell r="AI474">
            <v>0</v>
          </cell>
        </row>
        <row r="475">
          <cell r="AE475">
            <v>0</v>
          </cell>
          <cell r="AF475">
            <v>0</v>
          </cell>
          <cell r="AG475">
            <v>0</v>
          </cell>
          <cell r="AH475">
            <v>0</v>
          </cell>
          <cell r="AI475">
            <v>0</v>
          </cell>
        </row>
        <row r="476">
          <cell r="AE476">
            <v>0</v>
          </cell>
          <cell r="AF476">
            <v>0</v>
          </cell>
          <cell r="AG476">
            <v>0</v>
          </cell>
          <cell r="AH476">
            <v>0</v>
          </cell>
          <cell r="AI476">
            <v>0</v>
          </cell>
        </row>
        <row r="477">
          <cell r="AE477">
            <v>0</v>
          </cell>
          <cell r="AF477">
            <v>0</v>
          </cell>
          <cell r="AG477">
            <v>0</v>
          </cell>
          <cell r="AH477">
            <v>0</v>
          </cell>
          <cell r="AI477">
            <v>0</v>
          </cell>
        </row>
        <row r="478">
          <cell r="AE478">
            <v>0</v>
          </cell>
          <cell r="AF478">
            <v>0</v>
          </cell>
          <cell r="AG478">
            <v>0</v>
          </cell>
          <cell r="AH478">
            <v>0</v>
          </cell>
          <cell r="AI478">
            <v>0</v>
          </cell>
        </row>
        <row r="479">
          <cell r="AE479">
            <v>0</v>
          </cell>
          <cell r="AF479">
            <v>0</v>
          </cell>
          <cell r="AG479">
            <v>0</v>
          </cell>
          <cell r="AH479">
            <v>0</v>
          </cell>
          <cell r="AI479">
            <v>0</v>
          </cell>
        </row>
        <row r="480">
          <cell r="AE480">
            <v>0</v>
          </cell>
          <cell r="AF480">
            <v>0</v>
          </cell>
          <cell r="AG480">
            <v>0</v>
          </cell>
          <cell r="AH480">
            <v>0</v>
          </cell>
          <cell r="AI480">
            <v>0</v>
          </cell>
        </row>
        <row r="481">
          <cell r="AE481">
            <v>0</v>
          </cell>
          <cell r="AF481">
            <v>0</v>
          </cell>
          <cell r="AG481">
            <v>0</v>
          </cell>
          <cell r="AH481">
            <v>0</v>
          </cell>
          <cell r="AI481">
            <v>0</v>
          </cell>
        </row>
        <row r="482">
          <cell r="AE482">
            <v>0</v>
          </cell>
          <cell r="AF482">
            <v>0</v>
          </cell>
          <cell r="AG482">
            <v>0</v>
          </cell>
          <cell r="AH482">
            <v>0</v>
          </cell>
          <cell r="AI482">
            <v>0</v>
          </cell>
        </row>
        <row r="483">
          <cell r="AE483">
            <v>0</v>
          </cell>
          <cell r="AF483">
            <v>0</v>
          </cell>
          <cell r="AG483">
            <v>0</v>
          </cell>
          <cell r="AH483">
            <v>0</v>
          </cell>
          <cell r="AI483">
            <v>0</v>
          </cell>
        </row>
        <row r="484">
          <cell r="AE484">
            <v>0</v>
          </cell>
          <cell r="AF484">
            <v>0</v>
          </cell>
          <cell r="AG484">
            <v>0</v>
          </cell>
          <cell r="AH484">
            <v>0</v>
          </cell>
          <cell r="AI484">
            <v>0</v>
          </cell>
        </row>
        <row r="486">
          <cell r="AE486">
            <v>0</v>
          </cell>
          <cell r="AF486">
            <v>0</v>
          </cell>
          <cell r="AG486">
            <v>0</v>
          </cell>
          <cell r="AH486">
            <v>0</v>
          </cell>
          <cell r="AI486">
            <v>0</v>
          </cell>
        </row>
        <row r="487">
          <cell r="AE487">
            <v>0</v>
          </cell>
          <cell r="AF487">
            <v>0</v>
          </cell>
          <cell r="AG487">
            <v>0</v>
          </cell>
          <cell r="AH487">
            <v>0</v>
          </cell>
          <cell r="AI487">
            <v>0</v>
          </cell>
        </row>
        <row r="488">
          <cell r="AE488">
            <v>0</v>
          </cell>
          <cell r="AF488">
            <v>0</v>
          </cell>
          <cell r="AG488">
            <v>0</v>
          </cell>
          <cell r="AH488">
            <v>0</v>
          </cell>
          <cell r="AI488">
            <v>0</v>
          </cell>
        </row>
        <row r="489">
          <cell r="AE489">
            <v>0</v>
          </cell>
          <cell r="AF489">
            <v>0</v>
          </cell>
          <cell r="AG489">
            <v>0</v>
          </cell>
          <cell r="AH489">
            <v>0</v>
          </cell>
          <cell r="AI489">
            <v>0</v>
          </cell>
        </row>
        <row r="490">
          <cell r="AE490">
            <v>0</v>
          </cell>
          <cell r="AF490">
            <v>0</v>
          </cell>
          <cell r="AG490">
            <v>0</v>
          </cell>
          <cell r="AH490">
            <v>0</v>
          </cell>
          <cell r="AI490">
            <v>0</v>
          </cell>
        </row>
        <row r="491">
          <cell r="AE491">
            <v>0</v>
          </cell>
          <cell r="AF491">
            <v>0</v>
          </cell>
          <cell r="AG491">
            <v>0</v>
          </cell>
          <cell r="AH491">
            <v>0</v>
          </cell>
          <cell r="AI491">
            <v>0</v>
          </cell>
        </row>
        <row r="492">
          <cell r="AE492">
            <v>0</v>
          </cell>
          <cell r="AF492">
            <v>0</v>
          </cell>
          <cell r="AG492">
            <v>0</v>
          </cell>
          <cell r="AH492">
            <v>0</v>
          </cell>
          <cell r="AI492">
            <v>0</v>
          </cell>
        </row>
        <row r="493">
          <cell r="AE493">
            <v>0</v>
          </cell>
          <cell r="AF493">
            <v>0</v>
          </cell>
          <cell r="AG493">
            <v>0</v>
          </cell>
          <cell r="AH493">
            <v>0</v>
          </cell>
          <cell r="AI493">
            <v>0</v>
          </cell>
        </row>
        <row r="494">
          <cell r="AE494">
            <v>0</v>
          </cell>
          <cell r="AF494">
            <v>0</v>
          </cell>
          <cell r="AG494">
            <v>0</v>
          </cell>
          <cell r="AH494">
            <v>0</v>
          </cell>
          <cell r="AI494">
            <v>0</v>
          </cell>
        </row>
        <row r="495">
          <cell r="AE495">
            <v>0</v>
          </cell>
          <cell r="AF495">
            <v>0</v>
          </cell>
          <cell r="AG495">
            <v>0</v>
          </cell>
          <cell r="AH495">
            <v>0</v>
          </cell>
          <cell r="AI495">
            <v>0</v>
          </cell>
        </row>
        <row r="496">
          <cell r="AE496">
            <v>0</v>
          </cell>
          <cell r="AF496">
            <v>0</v>
          </cell>
          <cell r="AG496">
            <v>0</v>
          </cell>
          <cell r="AH496">
            <v>0</v>
          </cell>
          <cell r="AI496">
            <v>0</v>
          </cell>
        </row>
        <row r="497">
          <cell r="AE497">
            <v>0</v>
          </cell>
          <cell r="AF497">
            <v>0</v>
          </cell>
          <cell r="AG497">
            <v>0</v>
          </cell>
          <cell r="AH497">
            <v>0</v>
          </cell>
          <cell r="AI497">
            <v>0</v>
          </cell>
        </row>
        <row r="498">
          <cell r="AE498">
            <v>0</v>
          </cell>
          <cell r="AF498">
            <v>0</v>
          </cell>
          <cell r="AG498">
            <v>0</v>
          </cell>
          <cell r="AH498">
            <v>0</v>
          </cell>
          <cell r="AI498">
            <v>0</v>
          </cell>
        </row>
        <row r="500">
          <cell r="AE500">
            <v>52600</v>
          </cell>
          <cell r="AF500">
            <v>52600</v>
          </cell>
          <cell r="AG500">
            <v>52600</v>
          </cell>
          <cell r="AH500">
            <v>52600</v>
          </cell>
          <cell r="AI500">
            <v>52600</v>
          </cell>
        </row>
        <row r="501">
          <cell r="AE501">
            <v>0</v>
          </cell>
          <cell r="AF501">
            <v>0</v>
          </cell>
          <cell r="AG501">
            <v>0</v>
          </cell>
          <cell r="AH501">
            <v>0</v>
          </cell>
          <cell r="AI501">
            <v>0</v>
          </cell>
        </row>
        <row r="502">
          <cell r="AE502">
            <v>0</v>
          </cell>
          <cell r="AF502">
            <v>0</v>
          </cell>
          <cell r="AG502">
            <v>0</v>
          </cell>
          <cell r="AH502">
            <v>0</v>
          </cell>
          <cell r="AI502">
            <v>0</v>
          </cell>
        </row>
        <row r="503">
          <cell r="AE503">
            <v>0</v>
          </cell>
          <cell r="AF503">
            <v>0</v>
          </cell>
          <cell r="AG503">
            <v>0</v>
          </cell>
          <cell r="AH503">
            <v>0</v>
          </cell>
          <cell r="AI503">
            <v>0</v>
          </cell>
        </row>
        <row r="504">
          <cell r="AE504">
            <v>0</v>
          </cell>
          <cell r="AF504">
            <v>0</v>
          </cell>
          <cell r="AG504">
            <v>0</v>
          </cell>
          <cell r="AH504">
            <v>0</v>
          </cell>
          <cell r="AI504">
            <v>0</v>
          </cell>
        </row>
        <row r="505">
          <cell r="AE505">
            <v>0</v>
          </cell>
          <cell r="AF505">
            <v>0</v>
          </cell>
          <cell r="AG505">
            <v>0</v>
          </cell>
          <cell r="AH505">
            <v>0</v>
          </cell>
          <cell r="AI505">
            <v>0</v>
          </cell>
        </row>
        <row r="506">
          <cell r="AE506">
            <v>0</v>
          </cell>
          <cell r="AF506">
            <v>0</v>
          </cell>
          <cell r="AG506">
            <v>0</v>
          </cell>
          <cell r="AH506">
            <v>0</v>
          </cell>
          <cell r="AI506">
            <v>0</v>
          </cell>
        </row>
        <row r="507">
          <cell r="AE507">
            <v>0</v>
          </cell>
          <cell r="AF507">
            <v>0</v>
          </cell>
          <cell r="AG507">
            <v>0</v>
          </cell>
          <cell r="AH507">
            <v>0</v>
          </cell>
          <cell r="AI507">
            <v>0</v>
          </cell>
        </row>
        <row r="508">
          <cell r="AE508">
            <v>221300</v>
          </cell>
          <cell r="AF508">
            <v>221300</v>
          </cell>
          <cell r="AG508">
            <v>221300</v>
          </cell>
          <cell r="AH508">
            <v>221300</v>
          </cell>
          <cell r="AI508">
            <v>221300</v>
          </cell>
        </row>
        <row r="509">
          <cell r="AE509">
            <v>3345.91</v>
          </cell>
          <cell r="AF509">
            <v>3345.91</v>
          </cell>
          <cell r="AG509">
            <v>3345.91</v>
          </cell>
          <cell r="AH509">
            <v>3345.91</v>
          </cell>
          <cell r="AI509">
            <v>3345.91</v>
          </cell>
        </row>
        <row r="510">
          <cell r="AE510">
            <v>0</v>
          </cell>
          <cell r="AF510">
            <v>0</v>
          </cell>
          <cell r="AG510">
            <v>0</v>
          </cell>
          <cell r="AH510">
            <v>0</v>
          </cell>
          <cell r="AI510">
            <v>0</v>
          </cell>
        </row>
        <row r="511">
          <cell r="AE511">
            <v>0</v>
          </cell>
          <cell r="AF511">
            <v>0</v>
          </cell>
          <cell r="AG511">
            <v>0</v>
          </cell>
          <cell r="AH511">
            <v>0</v>
          </cell>
          <cell r="AI511">
            <v>0</v>
          </cell>
        </row>
        <row r="512">
          <cell r="AE512">
            <v>277245.90999999997</v>
          </cell>
          <cell r="AF512">
            <v>277245.90999999997</v>
          </cell>
          <cell r="AG512">
            <v>277245.90999999997</v>
          </cell>
          <cell r="AH512">
            <v>277245.90999999997</v>
          </cell>
          <cell r="AI512">
            <v>277245.90999999997</v>
          </cell>
        </row>
        <row r="514">
          <cell r="AE514">
            <v>0</v>
          </cell>
          <cell r="AF514">
            <v>0</v>
          </cell>
          <cell r="AG514">
            <v>0</v>
          </cell>
          <cell r="AH514">
            <v>0</v>
          </cell>
          <cell r="AI514">
            <v>0</v>
          </cell>
        </row>
        <row r="515">
          <cell r="AE515">
            <v>0</v>
          </cell>
          <cell r="AF515">
            <v>0</v>
          </cell>
          <cell r="AG515">
            <v>0</v>
          </cell>
          <cell r="AH515">
            <v>0</v>
          </cell>
          <cell r="AI515">
            <v>0</v>
          </cell>
        </row>
        <row r="516">
          <cell r="AE516">
            <v>0</v>
          </cell>
          <cell r="AF516">
            <v>0</v>
          </cell>
          <cell r="AG516">
            <v>0</v>
          </cell>
          <cell r="AH516">
            <v>0</v>
          </cell>
          <cell r="AI516">
            <v>0</v>
          </cell>
        </row>
        <row r="517">
          <cell r="AE517">
            <v>0</v>
          </cell>
          <cell r="AF517">
            <v>0</v>
          </cell>
          <cell r="AG517">
            <v>0</v>
          </cell>
          <cell r="AH517">
            <v>0</v>
          </cell>
          <cell r="AI517">
            <v>0</v>
          </cell>
        </row>
        <row r="518">
          <cell r="AE518">
            <v>0</v>
          </cell>
          <cell r="AF518">
            <v>0</v>
          </cell>
          <cell r="AG518">
            <v>0</v>
          </cell>
          <cell r="AH518">
            <v>0</v>
          </cell>
          <cell r="AI518">
            <v>0</v>
          </cell>
        </row>
        <row r="519">
          <cell r="AE519">
            <v>0</v>
          </cell>
          <cell r="AF519">
            <v>0</v>
          </cell>
          <cell r="AG519">
            <v>0</v>
          </cell>
          <cell r="AH519">
            <v>0</v>
          </cell>
          <cell r="AI519">
            <v>0</v>
          </cell>
        </row>
        <row r="520">
          <cell r="AE520">
            <v>0</v>
          </cell>
          <cell r="AF520">
            <v>0</v>
          </cell>
          <cell r="AG520">
            <v>0</v>
          </cell>
          <cell r="AH520">
            <v>0</v>
          </cell>
          <cell r="AI520">
            <v>0</v>
          </cell>
        </row>
        <row r="521">
          <cell r="AE521">
            <v>0</v>
          </cell>
          <cell r="AF521">
            <v>0</v>
          </cell>
          <cell r="AG521">
            <v>0</v>
          </cell>
          <cell r="AH521">
            <v>0</v>
          </cell>
          <cell r="AI521">
            <v>0</v>
          </cell>
        </row>
        <row r="522">
          <cell r="AE522">
            <v>0</v>
          </cell>
          <cell r="AF522">
            <v>0</v>
          </cell>
          <cell r="AG522">
            <v>0</v>
          </cell>
          <cell r="AH522">
            <v>0</v>
          </cell>
          <cell r="AI522">
            <v>0</v>
          </cell>
        </row>
        <row r="523">
          <cell r="AE523">
            <v>0</v>
          </cell>
          <cell r="AF523">
            <v>0</v>
          </cell>
          <cell r="AG523">
            <v>0</v>
          </cell>
          <cell r="AH523">
            <v>0</v>
          </cell>
          <cell r="AI523">
            <v>0</v>
          </cell>
        </row>
        <row r="524">
          <cell r="AE524">
            <v>0</v>
          </cell>
          <cell r="AF524">
            <v>0</v>
          </cell>
          <cell r="AG524">
            <v>0</v>
          </cell>
          <cell r="AH524">
            <v>0</v>
          </cell>
          <cell r="AI524">
            <v>0</v>
          </cell>
        </row>
        <row r="525">
          <cell r="AE525">
            <v>0</v>
          </cell>
          <cell r="AF525">
            <v>0</v>
          </cell>
          <cell r="AG525">
            <v>0</v>
          </cell>
          <cell r="AH525">
            <v>0</v>
          </cell>
          <cell r="AI525">
            <v>0</v>
          </cell>
        </row>
        <row r="526">
          <cell r="AE526">
            <v>0</v>
          </cell>
          <cell r="AF526">
            <v>0</v>
          </cell>
          <cell r="AG526">
            <v>0</v>
          </cell>
          <cell r="AH526">
            <v>0</v>
          </cell>
          <cell r="AI526">
            <v>0</v>
          </cell>
        </row>
        <row r="527">
          <cell r="AE527">
            <v>295441.03999999998</v>
          </cell>
          <cell r="AF527">
            <v>504095.91</v>
          </cell>
          <cell r="AG527">
            <v>589895.90999999992</v>
          </cell>
          <cell r="AH527">
            <v>621745.90999999992</v>
          </cell>
          <cell r="AI527">
            <v>621745.90999999992</v>
          </cell>
        </row>
        <row r="529">
          <cell r="AE529">
            <v>544190.51</v>
          </cell>
          <cell r="AF529">
            <v>1417885.5999999999</v>
          </cell>
          <cell r="AG529">
            <v>1765572.8499999999</v>
          </cell>
          <cell r="AH529">
            <v>1974806.0999999999</v>
          </cell>
          <cell r="AI529">
            <v>1974806.0999999999</v>
          </cell>
        </row>
      </sheetData>
      <sheetData sheetId="5"/>
      <sheetData sheetId="6">
        <row r="2">
          <cell r="AE2" t="str">
            <v>Q1</v>
          </cell>
          <cell r="AF2" t="str">
            <v>Q2</v>
          </cell>
          <cell r="AG2" t="str">
            <v>Q3</v>
          </cell>
          <cell r="AH2" t="str">
            <v>Q4</v>
          </cell>
          <cell r="AI2" t="str">
            <v>Total</v>
          </cell>
        </row>
        <row r="3">
          <cell r="AE3">
            <v>43525</v>
          </cell>
          <cell r="AF3">
            <v>43617</v>
          </cell>
          <cell r="AG3">
            <v>43709</v>
          </cell>
          <cell r="AH3">
            <v>43800</v>
          </cell>
          <cell r="AI3">
            <v>2019</v>
          </cell>
        </row>
        <row r="4">
          <cell r="AE4" t="str">
            <v>Actual</v>
          </cell>
          <cell r="AF4" t="str">
            <v>Forecast</v>
          </cell>
          <cell r="AG4" t="str">
            <v>Forecast</v>
          </cell>
          <cell r="AH4" t="str">
            <v>Forecast</v>
          </cell>
          <cell r="AI4" t="str">
            <v>LE</v>
          </cell>
        </row>
        <row r="7">
          <cell r="AE7">
            <v>0</v>
          </cell>
          <cell r="AF7">
            <v>0</v>
          </cell>
          <cell r="AG7">
            <v>0</v>
          </cell>
          <cell r="AH7">
            <v>0</v>
          </cell>
          <cell r="AI7">
            <v>0</v>
          </cell>
        </row>
        <row r="8">
          <cell r="AE8">
            <v>0</v>
          </cell>
          <cell r="AF8">
            <v>0</v>
          </cell>
          <cell r="AG8">
            <v>0</v>
          </cell>
          <cell r="AH8">
            <v>0</v>
          </cell>
          <cell r="AI8">
            <v>0</v>
          </cell>
        </row>
        <row r="9">
          <cell r="AE9">
            <v>0</v>
          </cell>
          <cell r="AF9">
            <v>0</v>
          </cell>
          <cell r="AG9">
            <v>0</v>
          </cell>
          <cell r="AH9">
            <v>0</v>
          </cell>
          <cell r="AI9">
            <v>0</v>
          </cell>
        </row>
        <row r="10">
          <cell r="AE10">
            <v>0</v>
          </cell>
          <cell r="AF10">
            <v>0</v>
          </cell>
          <cell r="AG10">
            <v>0</v>
          </cell>
          <cell r="AH10">
            <v>0</v>
          </cell>
          <cell r="AI10">
            <v>0</v>
          </cell>
        </row>
        <row r="11">
          <cell r="AE11">
            <v>0</v>
          </cell>
          <cell r="AF11">
            <v>0</v>
          </cell>
          <cell r="AG11">
            <v>0</v>
          </cell>
          <cell r="AH11">
            <v>0</v>
          </cell>
          <cell r="AI11">
            <v>0</v>
          </cell>
        </row>
        <row r="12">
          <cell r="AE12">
            <v>0</v>
          </cell>
          <cell r="AF12">
            <v>52000</v>
          </cell>
          <cell r="AG12">
            <v>78000</v>
          </cell>
          <cell r="AH12">
            <v>78000</v>
          </cell>
          <cell r="AI12">
            <v>78000</v>
          </cell>
        </row>
        <row r="13">
          <cell r="AE13">
            <v>0</v>
          </cell>
          <cell r="AF13">
            <v>0</v>
          </cell>
          <cell r="AG13">
            <v>0</v>
          </cell>
          <cell r="AH13">
            <v>0</v>
          </cell>
          <cell r="AI13">
            <v>0</v>
          </cell>
        </row>
        <row r="14">
          <cell r="AE14">
            <v>0</v>
          </cell>
          <cell r="AF14">
            <v>0</v>
          </cell>
          <cell r="AG14">
            <v>0</v>
          </cell>
          <cell r="AH14">
            <v>0</v>
          </cell>
          <cell r="AI14">
            <v>0</v>
          </cell>
        </row>
        <row r="15">
          <cell r="AE15">
            <v>-12647</v>
          </cell>
          <cell r="AF15">
            <v>39000</v>
          </cell>
          <cell r="AG15">
            <v>58500</v>
          </cell>
          <cell r="AH15">
            <v>78569</v>
          </cell>
          <cell r="AI15">
            <v>78569</v>
          </cell>
        </row>
        <row r="16">
          <cell r="AE16">
            <v>163.13999999999999</v>
          </cell>
          <cell r="AF16">
            <v>39000</v>
          </cell>
          <cell r="AG16">
            <v>58500</v>
          </cell>
          <cell r="AH16">
            <v>78000</v>
          </cell>
          <cell r="AI16">
            <v>78000</v>
          </cell>
        </row>
        <row r="17">
          <cell r="AE17">
            <v>2681.7700000000004</v>
          </cell>
          <cell r="AF17">
            <v>9360</v>
          </cell>
          <cell r="AG17">
            <v>15600</v>
          </cell>
          <cell r="AH17">
            <v>18720</v>
          </cell>
          <cell r="AI17">
            <v>18720</v>
          </cell>
        </row>
        <row r="18">
          <cell r="AE18">
            <v>0</v>
          </cell>
          <cell r="AF18">
            <v>0</v>
          </cell>
          <cell r="AG18">
            <v>0</v>
          </cell>
          <cell r="AH18">
            <v>0</v>
          </cell>
          <cell r="AI18">
            <v>0</v>
          </cell>
        </row>
        <row r="19">
          <cell r="AE19">
            <v>-9802.09</v>
          </cell>
          <cell r="AF19">
            <v>139360</v>
          </cell>
          <cell r="AG19">
            <v>210600</v>
          </cell>
          <cell r="AH19">
            <v>253289</v>
          </cell>
          <cell r="AI19">
            <v>253289</v>
          </cell>
        </row>
        <row r="21">
          <cell r="AE21">
            <v>0</v>
          </cell>
          <cell r="AF21">
            <v>0</v>
          </cell>
          <cell r="AG21">
            <v>0</v>
          </cell>
          <cell r="AH21">
            <v>0</v>
          </cell>
          <cell r="AI21">
            <v>0</v>
          </cell>
        </row>
        <row r="22">
          <cell r="AE22">
            <v>0</v>
          </cell>
          <cell r="AF22">
            <v>0</v>
          </cell>
          <cell r="AG22">
            <v>0</v>
          </cell>
          <cell r="AH22">
            <v>0</v>
          </cell>
          <cell r="AI22">
            <v>0</v>
          </cell>
        </row>
        <row r="23">
          <cell r="AE23">
            <v>0</v>
          </cell>
          <cell r="AF23">
            <v>0</v>
          </cell>
          <cell r="AG23">
            <v>0</v>
          </cell>
          <cell r="AH23">
            <v>0</v>
          </cell>
          <cell r="AI23">
            <v>0</v>
          </cell>
        </row>
        <row r="24">
          <cell r="AE24">
            <v>0</v>
          </cell>
          <cell r="AF24">
            <v>16900</v>
          </cell>
          <cell r="AG24">
            <v>16900</v>
          </cell>
          <cell r="AH24">
            <v>16900</v>
          </cell>
          <cell r="AI24">
            <v>16900</v>
          </cell>
        </row>
        <row r="25">
          <cell r="AE25">
            <v>0</v>
          </cell>
          <cell r="AF25">
            <v>0</v>
          </cell>
          <cell r="AG25">
            <v>0</v>
          </cell>
          <cell r="AH25">
            <v>0</v>
          </cell>
          <cell r="AI25">
            <v>0</v>
          </cell>
        </row>
        <row r="26">
          <cell r="AE26">
            <v>0</v>
          </cell>
          <cell r="AF26">
            <v>0</v>
          </cell>
          <cell r="AG26">
            <v>0</v>
          </cell>
          <cell r="AH26">
            <v>0</v>
          </cell>
          <cell r="AI26">
            <v>0</v>
          </cell>
        </row>
        <row r="27">
          <cell r="AE27">
            <v>0</v>
          </cell>
          <cell r="AF27">
            <v>0</v>
          </cell>
          <cell r="AG27">
            <v>0</v>
          </cell>
          <cell r="AH27">
            <v>0</v>
          </cell>
          <cell r="AI27">
            <v>0</v>
          </cell>
        </row>
        <row r="28">
          <cell r="AE28">
            <v>0</v>
          </cell>
          <cell r="AF28">
            <v>0</v>
          </cell>
          <cell r="AG28">
            <v>0</v>
          </cell>
          <cell r="AH28">
            <v>0</v>
          </cell>
          <cell r="AI28">
            <v>0</v>
          </cell>
        </row>
        <row r="29">
          <cell r="AE29">
            <v>5562.9699999999993</v>
          </cell>
          <cell r="AF29">
            <v>13000</v>
          </cell>
          <cell r="AG29">
            <v>26000</v>
          </cell>
          <cell r="AH29">
            <v>39000</v>
          </cell>
          <cell r="AI29">
            <v>39000</v>
          </cell>
        </row>
        <row r="30">
          <cell r="AE30">
            <v>6846.8399999999992</v>
          </cell>
          <cell r="AF30">
            <v>28825.829999999998</v>
          </cell>
          <cell r="AG30">
            <v>44425.83</v>
          </cell>
          <cell r="AH30">
            <v>60025.83</v>
          </cell>
          <cell r="AI30">
            <v>60025.83</v>
          </cell>
        </row>
        <row r="31">
          <cell r="AE31">
            <v>2414.13</v>
          </cell>
          <cell r="AF31">
            <v>9770.6000000000022</v>
          </cell>
          <cell r="AG31">
            <v>15880.600000000002</v>
          </cell>
          <cell r="AH31">
            <v>20041.600000000002</v>
          </cell>
          <cell r="AI31">
            <v>20041.600000000002</v>
          </cell>
        </row>
        <row r="32">
          <cell r="AE32">
            <v>0</v>
          </cell>
          <cell r="AF32">
            <v>0</v>
          </cell>
          <cell r="AG32">
            <v>0</v>
          </cell>
          <cell r="AH32">
            <v>0</v>
          </cell>
          <cell r="AI32">
            <v>0</v>
          </cell>
        </row>
        <row r="33">
          <cell r="AE33">
            <v>14823.939999999999</v>
          </cell>
          <cell r="AF33">
            <v>68496.430000000008</v>
          </cell>
          <cell r="AG33">
            <v>103206.43000000001</v>
          </cell>
          <cell r="AH33">
            <v>135967.43</v>
          </cell>
          <cell r="AI33">
            <v>135967.43</v>
          </cell>
        </row>
        <row r="35">
          <cell r="AE35">
            <v>0</v>
          </cell>
          <cell r="AF35">
            <v>0</v>
          </cell>
          <cell r="AG35">
            <v>0</v>
          </cell>
          <cell r="AH35">
            <v>0</v>
          </cell>
          <cell r="AI35">
            <v>0</v>
          </cell>
        </row>
        <row r="36">
          <cell r="AE36">
            <v>0</v>
          </cell>
          <cell r="AF36">
            <v>0</v>
          </cell>
          <cell r="AG36">
            <v>0</v>
          </cell>
          <cell r="AH36">
            <v>0</v>
          </cell>
          <cell r="AI36">
            <v>0</v>
          </cell>
        </row>
        <row r="37">
          <cell r="AE37">
            <v>0</v>
          </cell>
          <cell r="AF37">
            <v>0</v>
          </cell>
          <cell r="AG37">
            <v>0</v>
          </cell>
          <cell r="AH37">
            <v>0</v>
          </cell>
          <cell r="AI37">
            <v>0</v>
          </cell>
        </row>
        <row r="38">
          <cell r="AE38">
            <v>0</v>
          </cell>
          <cell r="AF38">
            <v>0</v>
          </cell>
          <cell r="AG38">
            <v>0</v>
          </cell>
          <cell r="AH38">
            <v>0</v>
          </cell>
          <cell r="AI38">
            <v>0</v>
          </cell>
        </row>
        <row r="39">
          <cell r="AE39">
            <v>0</v>
          </cell>
          <cell r="AF39">
            <v>0</v>
          </cell>
          <cell r="AG39">
            <v>0</v>
          </cell>
          <cell r="AH39">
            <v>0</v>
          </cell>
          <cell r="AI39">
            <v>0</v>
          </cell>
        </row>
        <row r="40">
          <cell r="AE40">
            <v>0</v>
          </cell>
          <cell r="AF40">
            <v>0</v>
          </cell>
          <cell r="AG40">
            <v>0</v>
          </cell>
          <cell r="AH40">
            <v>0</v>
          </cell>
          <cell r="AI40">
            <v>0</v>
          </cell>
        </row>
        <row r="41">
          <cell r="AE41">
            <v>0</v>
          </cell>
          <cell r="AF41">
            <v>0</v>
          </cell>
          <cell r="AG41">
            <v>0</v>
          </cell>
          <cell r="AH41">
            <v>0</v>
          </cell>
          <cell r="AI41">
            <v>0</v>
          </cell>
        </row>
        <row r="42">
          <cell r="AE42">
            <v>0</v>
          </cell>
          <cell r="AF42">
            <v>0</v>
          </cell>
          <cell r="AG42">
            <v>0</v>
          </cell>
          <cell r="AH42">
            <v>0</v>
          </cell>
          <cell r="AI42">
            <v>0</v>
          </cell>
        </row>
        <row r="43">
          <cell r="AE43">
            <v>0</v>
          </cell>
          <cell r="AF43">
            <v>0</v>
          </cell>
          <cell r="AG43">
            <v>0</v>
          </cell>
          <cell r="AH43">
            <v>0</v>
          </cell>
          <cell r="AI43">
            <v>0</v>
          </cell>
        </row>
        <row r="44">
          <cell r="AE44">
            <v>0</v>
          </cell>
          <cell r="AF44">
            <v>0</v>
          </cell>
          <cell r="AG44">
            <v>0</v>
          </cell>
          <cell r="AH44">
            <v>0</v>
          </cell>
          <cell r="AI44">
            <v>0</v>
          </cell>
        </row>
        <row r="45">
          <cell r="AE45">
            <v>0</v>
          </cell>
          <cell r="AF45">
            <v>0</v>
          </cell>
          <cell r="AG45">
            <v>0</v>
          </cell>
          <cell r="AH45">
            <v>0</v>
          </cell>
          <cell r="AI45">
            <v>0</v>
          </cell>
        </row>
        <row r="46">
          <cell r="AE46">
            <v>0</v>
          </cell>
          <cell r="AF46">
            <v>0</v>
          </cell>
          <cell r="AG46">
            <v>0</v>
          </cell>
          <cell r="AH46">
            <v>0</v>
          </cell>
          <cell r="AI46">
            <v>0</v>
          </cell>
        </row>
        <row r="47">
          <cell r="AE47">
            <v>0</v>
          </cell>
          <cell r="AF47">
            <v>0</v>
          </cell>
          <cell r="AG47">
            <v>0</v>
          </cell>
          <cell r="AH47">
            <v>0</v>
          </cell>
          <cell r="AI47">
            <v>0</v>
          </cell>
        </row>
        <row r="49">
          <cell r="AE49">
            <v>0</v>
          </cell>
          <cell r="AF49">
            <v>0</v>
          </cell>
          <cell r="AG49">
            <v>0</v>
          </cell>
          <cell r="AH49">
            <v>0</v>
          </cell>
          <cell r="AI49">
            <v>0</v>
          </cell>
        </row>
        <row r="50">
          <cell r="AE50">
            <v>0</v>
          </cell>
          <cell r="AF50">
            <v>0</v>
          </cell>
          <cell r="AG50">
            <v>0</v>
          </cell>
          <cell r="AH50">
            <v>0</v>
          </cell>
          <cell r="AI50">
            <v>0</v>
          </cell>
        </row>
        <row r="51">
          <cell r="AE51">
            <v>0</v>
          </cell>
          <cell r="AF51">
            <v>0</v>
          </cell>
          <cell r="AG51">
            <v>0</v>
          </cell>
          <cell r="AH51">
            <v>0</v>
          </cell>
          <cell r="AI51">
            <v>0</v>
          </cell>
        </row>
        <row r="52">
          <cell r="AE52">
            <v>0</v>
          </cell>
          <cell r="AF52">
            <v>0</v>
          </cell>
          <cell r="AG52">
            <v>0</v>
          </cell>
          <cell r="AH52">
            <v>0</v>
          </cell>
          <cell r="AI52">
            <v>0</v>
          </cell>
        </row>
        <row r="53">
          <cell r="AE53">
            <v>0</v>
          </cell>
          <cell r="AF53">
            <v>0</v>
          </cell>
          <cell r="AG53">
            <v>0</v>
          </cell>
          <cell r="AH53">
            <v>0</v>
          </cell>
          <cell r="AI53">
            <v>0</v>
          </cell>
        </row>
        <row r="54">
          <cell r="AE54">
            <v>0</v>
          </cell>
          <cell r="AF54">
            <v>0</v>
          </cell>
          <cell r="AG54">
            <v>0</v>
          </cell>
          <cell r="AH54">
            <v>0</v>
          </cell>
          <cell r="AI54">
            <v>0</v>
          </cell>
        </row>
        <row r="55">
          <cell r="AE55">
            <v>0</v>
          </cell>
          <cell r="AF55">
            <v>0</v>
          </cell>
          <cell r="AG55">
            <v>0</v>
          </cell>
          <cell r="AH55">
            <v>0</v>
          </cell>
          <cell r="AI55">
            <v>0</v>
          </cell>
        </row>
        <row r="56">
          <cell r="AE56">
            <v>0</v>
          </cell>
          <cell r="AF56">
            <v>0</v>
          </cell>
          <cell r="AG56">
            <v>0</v>
          </cell>
          <cell r="AH56">
            <v>0</v>
          </cell>
          <cell r="AI56">
            <v>0</v>
          </cell>
        </row>
        <row r="57">
          <cell r="AE57">
            <v>0</v>
          </cell>
          <cell r="AF57">
            <v>0</v>
          </cell>
          <cell r="AG57">
            <v>0</v>
          </cell>
          <cell r="AH57">
            <v>0</v>
          </cell>
          <cell r="AI57">
            <v>0</v>
          </cell>
        </row>
        <row r="58">
          <cell r="AE58">
            <v>0</v>
          </cell>
          <cell r="AF58">
            <v>0</v>
          </cell>
          <cell r="AG58">
            <v>0</v>
          </cell>
          <cell r="AH58">
            <v>0</v>
          </cell>
          <cell r="AI58">
            <v>0</v>
          </cell>
        </row>
        <row r="59">
          <cell r="AE59">
            <v>0</v>
          </cell>
          <cell r="AF59">
            <v>0</v>
          </cell>
          <cell r="AG59">
            <v>0</v>
          </cell>
          <cell r="AH59">
            <v>0</v>
          </cell>
          <cell r="AI59">
            <v>0</v>
          </cell>
        </row>
        <row r="60">
          <cell r="AE60">
            <v>0</v>
          </cell>
          <cell r="AF60">
            <v>0</v>
          </cell>
          <cell r="AG60">
            <v>0</v>
          </cell>
          <cell r="AH60">
            <v>0</v>
          </cell>
          <cell r="AI60">
            <v>0</v>
          </cell>
        </row>
        <row r="61">
          <cell r="AE61">
            <v>0</v>
          </cell>
          <cell r="AF61">
            <v>0</v>
          </cell>
          <cell r="AG61">
            <v>0</v>
          </cell>
          <cell r="AH61">
            <v>0</v>
          </cell>
          <cell r="AI61">
            <v>0</v>
          </cell>
        </row>
        <row r="63">
          <cell r="AE63">
            <v>0</v>
          </cell>
          <cell r="AF63">
            <v>0</v>
          </cell>
          <cell r="AG63">
            <v>0</v>
          </cell>
          <cell r="AH63">
            <v>0</v>
          </cell>
          <cell r="AI63">
            <v>0</v>
          </cell>
        </row>
        <row r="64">
          <cell r="AE64">
            <v>0</v>
          </cell>
          <cell r="AF64">
            <v>0</v>
          </cell>
          <cell r="AG64">
            <v>0</v>
          </cell>
          <cell r="AH64">
            <v>0</v>
          </cell>
          <cell r="AI64">
            <v>0</v>
          </cell>
        </row>
        <row r="65">
          <cell r="AE65">
            <v>0</v>
          </cell>
          <cell r="AF65">
            <v>0</v>
          </cell>
          <cell r="AG65">
            <v>0</v>
          </cell>
          <cell r="AH65">
            <v>0</v>
          </cell>
          <cell r="AI65">
            <v>0</v>
          </cell>
        </row>
        <row r="66">
          <cell r="AE66">
            <v>0</v>
          </cell>
          <cell r="AF66">
            <v>0</v>
          </cell>
          <cell r="AG66">
            <v>0</v>
          </cell>
          <cell r="AH66">
            <v>0</v>
          </cell>
          <cell r="AI66">
            <v>0</v>
          </cell>
        </row>
        <row r="67">
          <cell r="AE67">
            <v>0</v>
          </cell>
          <cell r="AF67">
            <v>0</v>
          </cell>
          <cell r="AG67">
            <v>0</v>
          </cell>
          <cell r="AH67">
            <v>0</v>
          </cell>
          <cell r="AI67">
            <v>0</v>
          </cell>
        </row>
        <row r="68">
          <cell r="AE68">
            <v>0</v>
          </cell>
          <cell r="AF68">
            <v>0</v>
          </cell>
          <cell r="AG68">
            <v>0</v>
          </cell>
          <cell r="AH68">
            <v>0</v>
          </cell>
          <cell r="AI68">
            <v>0</v>
          </cell>
        </row>
        <row r="69">
          <cell r="AE69">
            <v>0</v>
          </cell>
          <cell r="AF69">
            <v>0</v>
          </cell>
          <cell r="AG69">
            <v>0</v>
          </cell>
          <cell r="AH69">
            <v>0</v>
          </cell>
          <cell r="AI69">
            <v>0</v>
          </cell>
        </row>
        <row r="70">
          <cell r="AE70">
            <v>0</v>
          </cell>
          <cell r="AF70">
            <v>0</v>
          </cell>
          <cell r="AG70">
            <v>0</v>
          </cell>
          <cell r="AH70">
            <v>0</v>
          </cell>
          <cell r="AI70">
            <v>0</v>
          </cell>
        </row>
        <row r="71">
          <cell r="AE71">
            <v>0</v>
          </cell>
          <cell r="AF71">
            <v>0</v>
          </cell>
          <cell r="AG71">
            <v>0</v>
          </cell>
          <cell r="AH71">
            <v>0</v>
          </cell>
          <cell r="AI71">
            <v>0</v>
          </cell>
        </row>
        <row r="72">
          <cell r="AE72">
            <v>2374.17</v>
          </cell>
          <cell r="AF72">
            <v>2374.17</v>
          </cell>
          <cell r="AG72">
            <v>2374.17</v>
          </cell>
          <cell r="AH72">
            <v>2374.17</v>
          </cell>
          <cell r="AI72">
            <v>2374.17</v>
          </cell>
        </row>
        <row r="73">
          <cell r="AE73">
            <v>369.40000000000003</v>
          </cell>
          <cell r="AF73">
            <v>369.40000000000003</v>
          </cell>
          <cell r="AG73">
            <v>369.40000000000003</v>
          </cell>
          <cell r="AH73">
            <v>369.40000000000003</v>
          </cell>
          <cell r="AI73">
            <v>369.40000000000003</v>
          </cell>
        </row>
        <row r="74">
          <cell r="AE74">
            <v>0</v>
          </cell>
          <cell r="AF74">
            <v>0</v>
          </cell>
          <cell r="AG74">
            <v>0</v>
          </cell>
          <cell r="AH74">
            <v>0</v>
          </cell>
          <cell r="AI74">
            <v>0</v>
          </cell>
        </row>
        <row r="75">
          <cell r="AE75">
            <v>2743.57</v>
          </cell>
          <cell r="AF75">
            <v>2743.57</v>
          </cell>
          <cell r="AG75">
            <v>2743.57</v>
          </cell>
          <cell r="AH75">
            <v>2743.57</v>
          </cell>
          <cell r="AI75">
            <v>2743.57</v>
          </cell>
        </row>
        <row r="77">
          <cell r="AE77">
            <v>0</v>
          </cell>
          <cell r="AF77">
            <v>0</v>
          </cell>
          <cell r="AG77">
            <v>0</v>
          </cell>
          <cell r="AH77">
            <v>0</v>
          </cell>
          <cell r="AI77">
            <v>0</v>
          </cell>
        </row>
        <row r="78">
          <cell r="AE78">
            <v>0</v>
          </cell>
          <cell r="AF78">
            <v>0</v>
          </cell>
          <cell r="AG78">
            <v>0</v>
          </cell>
          <cell r="AH78">
            <v>0</v>
          </cell>
          <cell r="AI78">
            <v>0</v>
          </cell>
        </row>
        <row r="79">
          <cell r="AE79">
            <v>0</v>
          </cell>
          <cell r="AF79">
            <v>0</v>
          </cell>
          <cell r="AG79">
            <v>0</v>
          </cell>
          <cell r="AH79">
            <v>0</v>
          </cell>
          <cell r="AI79">
            <v>0</v>
          </cell>
        </row>
        <row r="80">
          <cell r="AE80">
            <v>0</v>
          </cell>
          <cell r="AF80">
            <v>0</v>
          </cell>
          <cell r="AG80">
            <v>0</v>
          </cell>
          <cell r="AH80">
            <v>0</v>
          </cell>
          <cell r="AI80">
            <v>0</v>
          </cell>
        </row>
        <row r="81">
          <cell r="AE81">
            <v>0</v>
          </cell>
          <cell r="AF81">
            <v>0</v>
          </cell>
          <cell r="AG81">
            <v>0</v>
          </cell>
          <cell r="AH81">
            <v>0</v>
          </cell>
          <cell r="AI81">
            <v>0</v>
          </cell>
        </row>
        <row r="82">
          <cell r="AE82">
            <v>0</v>
          </cell>
          <cell r="AF82">
            <v>0</v>
          </cell>
          <cell r="AG82">
            <v>0</v>
          </cell>
          <cell r="AH82">
            <v>0</v>
          </cell>
          <cell r="AI82">
            <v>0</v>
          </cell>
        </row>
        <row r="83">
          <cell r="AE83">
            <v>0</v>
          </cell>
          <cell r="AF83">
            <v>0</v>
          </cell>
          <cell r="AG83">
            <v>0</v>
          </cell>
          <cell r="AH83">
            <v>0</v>
          </cell>
          <cell r="AI83">
            <v>0</v>
          </cell>
        </row>
        <row r="84">
          <cell r="AE84">
            <v>0</v>
          </cell>
          <cell r="AF84">
            <v>0</v>
          </cell>
          <cell r="AG84">
            <v>0</v>
          </cell>
          <cell r="AH84">
            <v>0</v>
          </cell>
          <cell r="AI84">
            <v>0</v>
          </cell>
        </row>
        <row r="85">
          <cell r="AE85">
            <v>0</v>
          </cell>
          <cell r="AF85">
            <v>0</v>
          </cell>
          <cell r="AG85">
            <v>0</v>
          </cell>
          <cell r="AH85">
            <v>0</v>
          </cell>
          <cell r="AI85">
            <v>0</v>
          </cell>
        </row>
        <row r="86">
          <cell r="AE86">
            <v>0</v>
          </cell>
          <cell r="AF86">
            <v>0</v>
          </cell>
          <cell r="AG86">
            <v>0</v>
          </cell>
          <cell r="AH86">
            <v>0</v>
          </cell>
          <cell r="AI86">
            <v>0</v>
          </cell>
        </row>
        <row r="87">
          <cell r="AE87">
            <v>0</v>
          </cell>
          <cell r="AF87">
            <v>0</v>
          </cell>
          <cell r="AG87">
            <v>0</v>
          </cell>
          <cell r="AH87">
            <v>0</v>
          </cell>
          <cell r="AI87">
            <v>0</v>
          </cell>
        </row>
        <row r="88">
          <cell r="AE88">
            <v>0</v>
          </cell>
          <cell r="AF88">
            <v>0</v>
          </cell>
          <cell r="AG88">
            <v>0</v>
          </cell>
          <cell r="AH88">
            <v>0</v>
          </cell>
          <cell r="AI88">
            <v>0</v>
          </cell>
        </row>
        <row r="89">
          <cell r="AE89">
            <v>0</v>
          </cell>
          <cell r="AF89">
            <v>0</v>
          </cell>
          <cell r="AG89">
            <v>0</v>
          </cell>
          <cell r="AH89">
            <v>0</v>
          </cell>
          <cell r="AI89">
            <v>0</v>
          </cell>
        </row>
        <row r="90">
          <cell r="AE90">
            <v>7765.4199999999983</v>
          </cell>
          <cell r="AF90">
            <v>210600</v>
          </cell>
          <cell r="AG90">
            <v>316550</v>
          </cell>
          <cell r="AH90">
            <v>392000</v>
          </cell>
          <cell r="AI90">
            <v>392000</v>
          </cell>
        </row>
        <row r="93">
          <cell r="AE93">
            <v>201349.2716620001</v>
          </cell>
          <cell r="AF93">
            <v>258764.80000000002</v>
          </cell>
          <cell r="AG93">
            <v>258764.80000000002</v>
          </cell>
          <cell r="AH93">
            <v>258764.80000000002</v>
          </cell>
          <cell r="AI93">
            <v>258764.80000000002</v>
          </cell>
        </row>
        <row r="94">
          <cell r="AE94">
            <v>38132.690901747374</v>
          </cell>
          <cell r="AF94">
            <v>182210</v>
          </cell>
          <cell r="AG94">
            <v>182210</v>
          </cell>
          <cell r="AH94">
            <v>182210</v>
          </cell>
          <cell r="AI94">
            <v>182210</v>
          </cell>
        </row>
        <row r="95">
          <cell r="AE95">
            <v>0</v>
          </cell>
          <cell r="AF95">
            <v>26600</v>
          </cell>
          <cell r="AG95">
            <v>26600</v>
          </cell>
          <cell r="AH95">
            <v>26600</v>
          </cell>
          <cell r="AI95">
            <v>26600</v>
          </cell>
        </row>
        <row r="96">
          <cell r="AE96">
            <v>0</v>
          </cell>
          <cell r="AF96">
            <v>0</v>
          </cell>
          <cell r="AG96">
            <v>0</v>
          </cell>
          <cell r="AH96">
            <v>0</v>
          </cell>
          <cell r="AI96">
            <v>0</v>
          </cell>
        </row>
        <row r="97">
          <cell r="AE97">
            <v>0</v>
          </cell>
          <cell r="AF97">
            <v>0</v>
          </cell>
          <cell r="AG97">
            <v>0</v>
          </cell>
          <cell r="AH97">
            <v>0</v>
          </cell>
          <cell r="AI97">
            <v>0</v>
          </cell>
        </row>
        <row r="98">
          <cell r="AE98">
            <v>57421.791833821044</v>
          </cell>
          <cell r="AF98">
            <v>57421.791833821044</v>
          </cell>
          <cell r="AG98">
            <v>57421.791833821044</v>
          </cell>
          <cell r="AH98">
            <v>57421.791833821044</v>
          </cell>
          <cell r="AI98">
            <v>57421.791833821044</v>
          </cell>
        </row>
        <row r="99">
          <cell r="AE99">
            <v>-59510.332975726444</v>
          </cell>
          <cell r="AF99">
            <v>33250</v>
          </cell>
          <cell r="AG99">
            <v>33250</v>
          </cell>
          <cell r="AH99">
            <v>33250</v>
          </cell>
          <cell r="AI99">
            <v>33250</v>
          </cell>
        </row>
        <row r="100">
          <cell r="AE100">
            <v>4734.4166031578934</v>
          </cell>
          <cell r="AF100">
            <v>4734.4166031578934</v>
          </cell>
          <cell r="AG100">
            <v>4734.4166031578934</v>
          </cell>
          <cell r="AH100">
            <v>4734.4166031578934</v>
          </cell>
          <cell r="AI100">
            <v>4734.4166031578934</v>
          </cell>
        </row>
        <row r="101">
          <cell r="AE101">
            <v>139894.48846543161</v>
          </cell>
          <cell r="AF101">
            <v>190855</v>
          </cell>
          <cell r="AG101">
            <v>190855</v>
          </cell>
          <cell r="AH101">
            <v>190855</v>
          </cell>
          <cell r="AI101">
            <v>190855</v>
          </cell>
        </row>
        <row r="102">
          <cell r="AE102">
            <v>83080.184813973683</v>
          </cell>
          <cell r="AF102">
            <v>83080.184813973683</v>
          </cell>
          <cell r="AG102">
            <v>83080.184813973683</v>
          </cell>
          <cell r="AH102">
            <v>83080.184813973683</v>
          </cell>
          <cell r="AI102">
            <v>83080.184813973683</v>
          </cell>
        </row>
        <row r="103">
          <cell r="AE103">
            <v>4870.9541697368422</v>
          </cell>
          <cell r="AF103">
            <v>4870.9541697368422</v>
          </cell>
          <cell r="AG103">
            <v>4870.9541697368422</v>
          </cell>
          <cell r="AH103">
            <v>4870.9541697368422</v>
          </cell>
          <cell r="AI103">
            <v>4870.9541697368422</v>
          </cell>
        </row>
        <row r="104">
          <cell r="AE104">
            <v>30735.63</v>
          </cell>
          <cell r="AF104">
            <v>66500</v>
          </cell>
          <cell r="AG104">
            <v>66500</v>
          </cell>
          <cell r="AH104">
            <v>66500</v>
          </cell>
          <cell r="AI104">
            <v>66500</v>
          </cell>
        </row>
        <row r="105">
          <cell r="AE105">
            <v>500709.09547414206</v>
          </cell>
          <cell r="AF105">
            <v>908287.14742068946</v>
          </cell>
          <cell r="AG105">
            <v>908287.14742068946</v>
          </cell>
          <cell r="AH105">
            <v>908287.14742068946</v>
          </cell>
          <cell r="AI105">
            <v>908287.14742068946</v>
          </cell>
        </row>
        <row r="107">
          <cell r="AE107">
            <v>0</v>
          </cell>
          <cell r="AF107">
            <v>39900</v>
          </cell>
          <cell r="AG107">
            <v>39900</v>
          </cell>
          <cell r="AH107">
            <v>39900</v>
          </cell>
          <cell r="AI107">
            <v>39900</v>
          </cell>
        </row>
        <row r="108">
          <cell r="AE108">
            <v>0</v>
          </cell>
          <cell r="AF108">
            <v>0</v>
          </cell>
          <cell r="AG108">
            <v>0</v>
          </cell>
          <cell r="AH108">
            <v>0</v>
          </cell>
          <cell r="AI108">
            <v>0</v>
          </cell>
        </row>
        <row r="109">
          <cell r="AE109">
            <v>0</v>
          </cell>
          <cell r="AF109">
            <v>0</v>
          </cell>
          <cell r="AG109">
            <v>0</v>
          </cell>
          <cell r="AH109">
            <v>0</v>
          </cell>
          <cell r="AI109">
            <v>0</v>
          </cell>
        </row>
        <row r="110">
          <cell r="AE110">
            <v>0</v>
          </cell>
          <cell r="AF110">
            <v>0</v>
          </cell>
          <cell r="AG110">
            <v>0</v>
          </cell>
          <cell r="AH110">
            <v>0</v>
          </cell>
          <cell r="AI110">
            <v>0</v>
          </cell>
        </row>
        <row r="111">
          <cell r="AE111">
            <v>0</v>
          </cell>
          <cell r="AF111">
            <v>0</v>
          </cell>
          <cell r="AG111">
            <v>0</v>
          </cell>
          <cell r="AH111">
            <v>0</v>
          </cell>
          <cell r="AI111">
            <v>0</v>
          </cell>
        </row>
        <row r="112">
          <cell r="AE112">
            <v>11353.4</v>
          </cell>
          <cell r="AF112">
            <v>19950</v>
          </cell>
          <cell r="AG112">
            <v>19950</v>
          </cell>
          <cell r="AH112">
            <v>19950</v>
          </cell>
          <cell r="AI112">
            <v>19950</v>
          </cell>
        </row>
        <row r="113">
          <cell r="AE113">
            <v>0</v>
          </cell>
          <cell r="AF113">
            <v>0</v>
          </cell>
          <cell r="AG113">
            <v>0</v>
          </cell>
          <cell r="AH113">
            <v>0</v>
          </cell>
          <cell r="AI113">
            <v>0</v>
          </cell>
        </row>
        <row r="114">
          <cell r="AE114">
            <v>0</v>
          </cell>
          <cell r="AF114">
            <v>0</v>
          </cell>
          <cell r="AG114">
            <v>0</v>
          </cell>
          <cell r="AH114">
            <v>0</v>
          </cell>
          <cell r="AI114">
            <v>0</v>
          </cell>
        </row>
        <row r="115">
          <cell r="AE115">
            <v>278.71899999999999</v>
          </cell>
          <cell r="AF115">
            <v>272649.99999999994</v>
          </cell>
          <cell r="AG115">
            <v>272649.99999999994</v>
          </cell>
          <cell r="AH115">
            <v>272649.99999999994</v>
          </cell>
          <cell r="AI115">
            <v>272649.99999999994</v>
          </cell>
        </row>
        <row r="116">
          <cell r="AE116">
            <v>16823.59</v>
          </cell>
          <cell r="AF116">
            <v>33250.000000000015</v>
          </cell>
          <cell r="AG116">
            <v>33250.000000000015</v>
          </cell>
          <cell r="AH116">
            <v>33250.000000000015</v>
          </cell>
          <cell r="AI116">
            <v>33250.000000000015</v>
          </cell>
        </row>
        <row r="117">
          <cell r="AE117">
            <v>3172.94</v>
          </cell>
          <cell r="AF117">
            <v>33250.000000000022</v>
          </cell>
          <cell r="AG117">
            <v>33250.000000000022</v>
          </cell>
          <cell r="AH117">
            <v>33250.000000000022</v>
          </cell>
          <cell r="AI117">
            <v>33250.000000000022</v>
          </cell>
        </row>
        <row r="118">
          <cell r="AE118">
            <v>0</v>
          </cell>
          <cell r="AF118">
            <v>0</v>
          </cell>
          <cell r="AG118">
            <v>0</v>
          </cell>
          <cell r="AH118">
            <v>0</v>
          </cell>
          <cell r="AI118">
            <v>0</v>
          </cell>
        </row>
        <row r="119">
          <cell r="AE119">
            <v>31628.648999999998</v>
          </cell>
          <cell r="AF119">
            <v>398999.99999999994</v>
          </cell>
          <cell r="AG119">
            <v>398999.99999999994</v>
          </cell>
          <cell r="AH119">
            <v>398999.99999999994</v>
          </cell>
          <cell r="AI119">
            <v>398999.99999999994</v>
          </cell>
        </row>
        <row r="121">
          <cell r="AE121">
            <v>0</v>
          </cell>
          <cell r="AF121">
            <v>0</v>
          </cell>
          <cell r="AG121">
            <v>0</v>
          </cell>
          <cell r="AH121">
            <v>0</v>
          </cell>
          <cell r="AI121">
            <v>0</v>
          </cell>
        </row>
        <row r="122">
          <cell r="AE122">
            <v>0</v>
          </cell>
          <cell r="AF122">
            <v>0</v>
          </cell>
          <cell r="AG122">
            <v>0</v>
          </cell>
          <cell r="AH122">
            <v>0</v>
          </cell>
          <cell r="AI122">
            <v>0</v>
          </cell>
        </row>
        <row r="123">
          <cell r="AE123">
            <v>0</v>
          </cell>
          <cell r="AF123">
            <v>0</v>
          </cell>
          <cell r="AG123">
            <v>0</v>
          </cell>
          <cell r="AH123">
            <v>0</v>
          </cell>
          <cell r="AI123">
            <v>0</v>
          </cell>
        </row>
        <row r="124">
          <cell r="AE124">
            <v>0</v>
          </cell>
          <cell r="AF124">
            <v>0</v>
          </cell>
          <cell r="AG124">
            <v>0</v>
          </cell>
          <cell r="AH124">
            <v>0</v>
          </cell>
          <cell r="AI124">
            <v>0</v>
          </cell>
        </row>
        <row r="125">
          <cell r="AE125">
            <v>0</v>
          </cell>
          <cell r="AF125">
            <v>0</v>
          </cell>
          <cell r="AG125">
            <v>0</v>
          </cell>
          <cell r="AH125">
            <v>0</v>
          </cell>
          <cell r="AI125">
            <v>0</v>
          </cell>
        </row>
        <row r="126">
          <cell r="AE126">
            <v>0</v>
          </cell>
          <cell r="AF126">
            <v>38200</v>
          </cell>
          <cell r="AG126">
            <v>38200</v>
          </cell>
          <cell r="AH126">
            <v>38200</v>
          </cell>
          <cell r="AI126">
            <v>38200</v>
          </cell>
        </row>
        <row r="127">
          <cell r="AE127">
            <v>0</v>
          </cell>
          <cell r="AF127">
            <v>0</v>
          </cell>
          <cell r="AG127">
            <v>0</v>
          </cell>
          <cell r="AH127">
            <v>0</v>
          </cell>
          <cell r="AI127">
            <v>0</v>
          </cell>
        </row>
        <row r="128">
          <cell r="AE128">
            <v>0</v>
          </cell>
          <cell r="AF128">
            <v>0</v>
          </cell>
          <cell r="AG128">
            <v>0</v>
          </cell>
          <cell r="AH128">
            <v>0</v>
          </cell>
          <cell r="AI128">
            <v>0</v>
          </cell>
        </row>
        <row r="129">
          <cell r="AE129">
            <v>0</v>
          </cell>
          <cell r="AF129">
            <v>237100</v>
          </cell>
          <cell r="AG129">
            <v>237100</v>
          </cell>
          <cell r="AH129">
            <v>237100</v>
          </cell>
          <cell r="AI129">
            <v>237100</v>
          </cell>
        </row>
        <row r="130">
          <cell r="AE130">
            <v>6745.2599999999993</v>
          </cell>
          <cell r="AF130">
            <v>66500</v>
          </cell>
          <cell r="AG130">
            <v>66500</v>
          </cell>
          <cell r="AH130">
            <v>66500</v>
          </cell>
          <cell r="AI130">
            <v>66500</v>
          </cell>
        </row>
        <row r="131">
          <cell r="AE131">
            <v>517.13</v>
          </cell>
          <cell r="AF131">
            <v>33400</v>
          </cell>
          <cell r="AG131">
            <v>33400</v>
          </cell>
          <cell r="AH131">
            <v>33400</v>
          </cell>
          <cell r="AI131">
            <v>33400</v>
          </cell>
        </row>
        <row r="132">
          <cell r="AE132">
            <v>0</v>
          </cell>
          <cell r="AF132">
            <v>0</v>
          </cell>
          <cell r="AG132">
            <v>0</v>
          </cell>
          <cell r="AH132">
            <v>0</v>
          </cell>
          <cell r="AI132">
            <v>0</v>
          </cell>
        </row>
        <row r="133">
          <cell r="AE133">
            <v>7262.3899999999994</v>
          </cell>
          <cell r="AF133">
            <v>375200</v>
          </cell>
          <cell r="AG133">
            <v>375200</v>
          </cell>
          <cell r="AH133">
            <v>375200</v>
          </cell>
          <cell r="AI133">
            <v>375200</v>
          </cell>
        </row>
        <row r="135">
          <cell r="AE135">
            <v>0</v>
          </cell>
          <cell r="AF135">
            <v>0</v>
          </cell>
          <cell r="AG135">
            <v>0</v>
          </cell>
          <cell r="AH135">
            <v>0</v>
          </cell>
          <cell r="AI135">
            <v>0</v>
          </cell>
        </row>
        <row r="136">
          <cell r="AE136">
            <v>93415.144249999998</v>
          </cell>
          <cell r="AF136">
            <v>100065.14425</v>
          </cell>
          <cell r="AG136">
            <v>100065.14425</v>
          </cell>
          <cell r="AH136">
            <v>100065.14425</v>
          </cell>
          <cell r="AI136">
            <v>100065.14425</v>
          </cell>
        </row>
        <row r="137">
          <cell r="AE137">
            <v>0</v>
          </cell>
          <cell r="AF137">
            <v>0</v>
          </cell>
          <cell r="AG137">
            <v>0</v>
          </cell>
          <cell r="AH137">
            <v>0</v>
          </cell>
          <cell r="AI137">
            <v>0</v>
          </cell>
        </row>
        <row r="138">
          <cell r="AE138">
            <v>0</v>
          </cell>
          <cell r="AF138">
            <v>0</v>
          </cell>
          <cell r="AG138">
            <v>0</v>
          </cell>
          <cell r="AH138">
            <v>0</v>
          </cell>
          <cell r="AI138">
            <v>0</v>
          </cell>
        </row>
        <row r="139">
          <cell r="AE139">
            <v>0</v>
          </cell>
          <cell r="AF139">
            <v>0</v>
          </cell>
          <cell r="AG139">
            <v>0</v>
          </cell>
          <cell r="AH139">
            <v>0</v>
          </cell>
          <cell r="AI139">
            <v>0</v>
          </cell>
        </row>
        <row r="140">
          <cell r="AE140">
            <v>0</v>
          </cell>
          <cell r="AF140">
            <v>0</v>
          </cell>
          <cell r="AG140">
            <v>0</v>
          </cell>
          <cell r="AH140">
            <v>0</v>
          </cell>
          <cell r="AI140">
            <v>0</v>
          </cell>
        </row>
        <row r="141">
          <cell r="AE141">
            <v>0</v>
          </cell>
          <cell r="AF141">
            <v>0</v>
          </cell>
          <cell r="AG141">
            <v>125685</v>
          </cell>
          <cell r="AH141">
            <v>125685</v>
          </cell>
          <cell r="AI141">
            <v>125685</v>
          </cell>
        </row>
        <row r="142">
          <cell r="AE142">
            <v>0</v>
          </cell>
          <cell r="AF142">
            <v>0</v>
          </cell>
          <cell r="AG142">
            <v>0</v>
          </cell>
          <cell r="AH142">
            <v>0</v>
          </cell>
          <cell r="AI142">
            <v>0</v>
          </cell>
        </row>
        <row r="143">
          <cell r="AE143">
            <v>2587.46</v>
          </cell>
          <cell r="AF143">
            <v>39900</v>
          </cell>
          <cell r="AG143">
            <v>46550</v>
          </cell>
          <cell r="AH143">
            <v>46550</v>
          </cell>
          <cell r="AI143">
            <v>46550</v>
          </cell>
        </row>
        <row r="144">
          <cell r="AE144">
            <v>0</v>
          </cell>
          <cell r="AF144">
            <v>0</v>
          </cell>
          <cell r="AG144">
            <v>0</v>
          </cell>
          <cell r="AH144">
            <v>0</v>
          </cell>
          <cell r="AI144">
            <v>0</v>
          </cell>
        </row>
        <row r="145">
          <cell r="AE145">
            <v>0</v>
          </cell>
          <cell r="AF145">
            <v>7980</v>
          </cell>
          <cell r="AG145">
            <v>11970</v>
          </cell>
          <cell r="AH145">
            <v>16049.153846153846</v>
          </cell>
          <cell r="AI145">
            <v>16049.153846153846</v>
          </cell>
        </row>
        <row r="146">
          <cell r="AE146">
            <v>0</v>
          </cell>
          <cell r="AF146">
            <v>0</v>
          </cell>
          <cell r="AG146">
            <v>0</v>
          </cell>
          <cell r="AH146">
            <v>0</v>
          </cell>
          <cell r="AI146">
            <v>0</v>
          </cell>
        </row>
        <row r="147">
          <cell r="AE147">
            <v>96002.604250000004</v>
          </cell>
          <cell r="AF147">
            <v>147945.14425000001</v>
          </cell>
          <cell r="AG147">
            <v>284270.14425000001</v>
          </cell>
          <cell r="AH147">
            <v>288349.29809615389</v>
          </cell>
          <cell r="AI147">
            <v>288349.29809615389</v>
          </cell>
        </row>
        <row r="149">
          <cell r="AE149">
            <v>0</v>
          </cell>
          <cell r="AF149">
            <v>0</v>
          </cell>
          <cell r="AG149">
            <v>0</v>
          </cell>
          <cell r="AH149">
            <v>0</v>
          </cell>
          <cell r="AI149">
            <v>0</v>
          </cell>
        </row>
        <row r="150">
          <cell r="AE150">
            <v>0</v>
          </cell>
          <cell r="AF150">
            <v>0</v>
          </cell>
          <cell r="AG150">
            <v>0</v>
          </cell>
          <cell r="AH150">
            <v>0</v>
          </cell>
          <cell r="AI150">
            <v>0</v>
          </cell>
        </row>
        <row r="151">
          <cell r="AE151">
            <v>0</v>
          </cell>
          <cell r="AF151">
            <v>0</v>
          </cell>
          <cell r="AG151">
            <v>0</v>
          </cell>
          <cell r="AH151">
            <v>0</v>
          </cell>
          <cell r="AI151">
            <v>0</v>
          </cell>
        </row>
        <row r="152">
          <cell r="AE152">
            <v>0</v>
          </cell>
          <cell r="AF152">
            <v>0</v>
          </cell>
          <cell r="AG152">
            <v>0</v>
          </cell>
          <cell r="AH152">
            <v>0</v>
          </cell>
          <cell r="AI152">
            <v>0</v>
          </cell>
        </row>
        <row r="153">
          <cell r="AE153">
            <v>0</v>
          </cell>
          <cell r="AF153">
            <v>0</v>
          </cell>
          <cell r="AG153">
            <v>0</v>
          </cell>
          <cell r="AH153">
            <v>0</v>
          </cell>
          <cell r="AI153">
            <v>0</v>
          </cell>
        </row>
        <row r="154">
          <cell r="AE154">
            <v>0</v>
          </cell>
          <cell r="AF154">
            <v>0</v>
          </cell>
          <cell r="AG154">
            <v>0</v>
          </cell>
          <cell r="AH154">
            <v>0</v>
          </cell>
          <cell r="AI154">
            <v>0</v>
          </cell>
        </row>
        <row r="155">
          <cell r="AE155">
            <v>-165.77999999999975</v>
          </cell>
          <cell r="AF155">
            <v>-165.77999999999975</v>
          </cell>
          <cell r="AG155">
            <v>-165.77999999999975</v>
          </cell>
          <cell r="AH155">
            <v>-165.77999999999975</v>
          </cell>
          <cell r="AI155">
            <v>-165.77999999999975</v>
          </cell>
        </row>
        <row r="156">
          <cell r="AE156">
            <v>0</v>
          </cell>
          <cell r="AF156">
            <v>0</v>
          </cell>
          <cell r="AG156">
            <v>0</v>
          </cell>
          <cell r="AH156">
            <v>0</v>
          </cell>
          <cell r="AI156">
            <v>0</v>
          </cell>
        </row>
        <row r="157">
          <cell r="AE157">
            <v>0</v>
          </cell>
          <cell r="AF157">
            <v>0</v>
          </cell>
          <cell r="AG157">
            <v>0</v>
          </cell>
          <cell r="AH157">
            <v>0</v>
          </cell>
          <cell r="AI157">
            <v>0</v>
          </cell>
        </row>
        <row r="158">
          <cell r="AE158">
            <v>0</v>
          </cell>
          <cell r="AF158">
            <v>0</v>
          </cell>
          <cell r="AG158">
            <v>0</v>
          </cell>
          <cell r="AH158">
            <v>0</v>
          </cell>
          <cell r="AI158">
            <v>0</v>
          </cell>
        </row>
        <row r="159">
          <cell r="AE159">
            <v>0</v>
          </cell>
          <cell r="AF159">
            <v>0</v>
          </cell>
          <cell r="AG159">
            <v>0</v>
          </cell>
          <cell r="AH159">
            <v>0</v>
          </cell>
          <cell r="AI159">
            <v>0</v>
          </cell>
        </row>
        <row r="160">
          <cell r="AE160">
            <v>0</v>
          </cell>
          <cell r="AF160">
            <v>0</v>
          </cell>
          <cell r="AG160">
            <v>0</v>
          </cell>
          <cell r="AH160">
            <v>0</v>
          </cell>
          <cell r="AI160">
            <v>0</v>
          </cell>
        </row>
        <row r="161">
          <cell r="AE161">
            <v>-165.77999999999975</v>
          </cell>
          <cell r="AF161">
            <v>-165.77999999999975</v>
          </cell>
          <cell r="AG161">
            <v>-165.77999999999975</v>
          </cell>
          <cell r="AH161">
            <v>-165.77999999999975</v>
          </cell>
          <cell r="AI161">
            <v>-165.77999999999975</v>
          </cell>
        </row>
        <row r="163">
          <cell r="AE163">
            <v>0</v>
          </cell>
          <cell r="AF163">
            <v>0</v>
          </cell>
          <cell r="AG163">
            <v>0</v>
          </cell>
          <cell r="AH163">
            <v>0</v>
          </cell>
          <cell r="AI163">
            <v>0</v>
          </cell>
        </row>
        <row r="164">
          <cell r="AE164">
            <v>0</v>
          </cell>
          <cell r="AF164">
            <v>0</v>
          </cell>
          <cell r="AG164">
            <v>0</v>
          </cell>
          <cell r="AH164">
            <v>0</v>
          </cell>
          <cell r="AI164">
            <v>0</v>
          </cell>
        </row>
        <row r="165">
          <cell r="AE165">
            <v>5287.06</v>
          </cell>
          <cell r="AF165">
            <v>25270</v>
          </cell>
          <cell r="AG165">
            <v>29592.5</v>
          </cell>
          <cell r="AH165">
            <v>50540</v>
          </cell>
          <cell r="AI165">
            <v>50540</v>
          </cell>
        </row>
        <row r="166">
          <cell r="AE166">
            <v>0</v>
          </cell>
          <cell r="AF166">
            <v>0</v>
          </cell>
          <cell r="AG166">
            <v>0</v>
          </cell>
          <cell r="AH166">
            <v>0</v>
          </cell>
          <cell r="AI166">
            <v>0</v>
          </cell>
        </row>
        <row r="167">
          <cell r="AE167">
            <v>0</v>
          </cell>
          <cell r="AF167">
            <v>0</v>
          </cell>
          <cell r="AG167">
            <v>0</v>
          </cell>
          <cell r="AH167">
            <v>0</v>
          </cell>
          <cell r="AI167">
            <v>0</v>
          </cell>
        </row>
        <row r="168">
          <cell r="AE168">
            <v>0</v>
          </cell>
          <cell r="AF168">
            <v>0</v>
          </cell>
          <cell r="AG168">
            <v>0</v>
          </cell>
          <cell r="AH168">
            <v>0</v>
          </cell>
          <cell r="AI168">
            <v>0</v>
          </cell>
        </row>
        <row r="169">
          <cell r="AE169">
            <v>0</v>
          </cell>
          <cell r="AF169">
            <v>46550</v>
          </cell>
          <cell r="AG169">
            <v>46550</v>
          </cell>
          <cell r="AH169">
            <v>46550</v>
          </cell>
          <cell r="AI169">
            <v>46550</v>
          </cell>
        </row>
        <row r="170">
          <cell r="AE170">
            <v>0</v>
          </cell>
          <cell r="AF170">
            <v>0</v>
          </cell>
          <cell r="AG170">
            <v>0</v>
          </cell>
          <cell r="AH170">
            <v>0</v>
          </cell>
          <cell r="AI170">
            <v>0</v>
          </cell>
        </row>
        <row r="171">
          <cell r="AE171">
            <v>0</v>
          </cell>
          <cell r="AF171">
            <v>19950</v>
          </cell>
          <cell r="AG171">
            <v>19950</v>
          </cell>
          <cell r="AH171">
            <v>19950</v>
          </cell>
          <cell r="AI171">
            <v>19950</v>
          </cell>
        </row>
        <row r="172">
          <cell r="AE172">
            <v>0</v>
          </cell>
          <cell r="AF172">
            <v>9975</v>
          </cell>
          <cell r="AG172">
            <v>14962.5</v>
          </cell>
          <cell r="AH172">
            <v>19929.307692307691</v>
          </cell>
          <cell r="AI172">
            <v>19929.307692307691</v>
          </cell>
        </row>
        <row r="173">
          <cell r="AE173">
            <v>0</v>
          </cell>
          <cell r="AF173">
            <v>0</v>
          </cell>
          <cell r="AG173">
            <v>0</v>
          </cell>
          <cell r="AH173">
            <v>0</v>
          </cell>
          <cell r="AI173">
            <v>0</v>
          </cell>
        </row>
        <row r="174">
          <cell r="AE174">
            <v>0</v>
          </cell>
          <cell r="AF174">
            <v>0</v>
          </cell>
          <cell r="AG174">
            <v>0</v>
          </cell>
          <cell r="AH174">
            <v>0</v>
          </cell>
          <cell r="AI174">
            <v>0</v>
          </cell>
        </row>
        <row r="175">
          <cell r="AE175">
            <v>5287.06</v>
          </cell>
          <cell r="AF175">
            <v>101745</v>
          </cell>
          <cell r="AG175">
            <v>111055</v>
          </cell>
          <cell r="AH175">
            <v>136969.30769230769</v>
          </cell>
          <cell r="AI175">
            <v>136969.30769230769</v>
          </cell>
        </row>
        <row r="177">
          <cell r="AE177">
            <v>0</v>
          </cell>
          <cell r="AF177">
            <v>0</v>
          </cell>
          <cell r="AG177">
            <v>0</v>
          </cell>
          <cell r="AH177">
            <v>0</v>
          </cell>
          <cell r="AI177">
            <v>0</v>
          </cell>
        </row>
        <row r="178">
          <cell r="AE178">
            <v>0</v>
          </cell>
          <cell r="AF178">
            <v>0</v>
          </cell>
          <cell r="AG178">
            <v>0</v>
          </cell>
          <cell r="AH178">
            <v>0</v>
          </cell>
          <cell r="AI178">
            <v>0</v>
          </cell>
        </row>
        <row r="179">
          <cell r="AE179">
            <v>0</v>
          </cell>
          <cell r="AF179">
            <v>0</v>
          </cell>
          <cell r="AG179">
            <v>0</v>
          </cell>
          <cell r="AH179">
            <v>0</v>
          </cell>
          <cell r="AI179">
            <v>0</v>
          </cell>
        </row>
        <row r="180">
          <cell r="AE180">
            <v>0</v>
          </cell>
          <cell r="AF180">
            <v>0</v>
          </cell>
          <cell r="AG180">
            <v>0</v>
          </cell>
          <cell r="AH180">
            <v>0</v>
          </cell>
          <cell r="AI180">
            <v>0</v>
          </cell>
        </row>
        <row r="181">
          <cell r="AE181">
            <v>0</v>
          </cell>
          <cell r="AF181">
            <v>0</v>
          </cell>
          <cell r="AG181">
            <v>0</v>
          </cell>
          <cell r="AH181">
            <v>0</v>
          </cell>
          <cell r="AI181">
            <v>0</v>
          </cell>
        </row>
        <row r="182">
          <cell r="AE182">
            <v>0</v>
          </cell>
          <cell r="AF182">
            <v>0</v>
          </cell>
          <cell r="AG182">
            <v>0</v>
          </cell>
          <cell r="AH182">
            <v>0</v>
          </cell>
          <cell r="AI182">
            <v>0</v>
          </cell>
        </row>
        <row r="183">
          <cell r="AE183">
            <v>0</v>
          </cell>
          <cell r="AF183">
            <v>0</v>
          </cell>
          <cell r="AG183">
            <v>0</v>
          </cell>
          <cell r="AH183">
            <v>0</v>
          </cell>
          <cell r="AI183">
            <v>0</v>
          </cell>
        </row>
        <row r="184">
          <cell r="AE184">
            <v>0</v>
          </cell>
          <cell r="AF184">
            <v>0</v>
          </cell>
          <cell r="AG184">
            <v>0</v>
          </cell>
          <cell r="AH184">
            <v>0</v>
          </cell>
          <cell r="AI184">
            <v>0</v>
          </cell>
        </row>
        <row r="185">
          <cell r="AE185">
            <v>0</v>
          </cell>
          <cell r="AF185">
            <v>0</v>
          </cell>
          <cell r="AG185">
            <v>0</v>
          </cell>
          <cell r="AH185">
            <v>0</v>
          </cell>
          <cell r="AI185">
            <v>0</v>
          </cell>
        </row>
        <row r="186">
          <cell r="AE186">
            <v>0</v>
          </cell>
          <cell r="AF186">
            <v>0</v>
          </cell>
          <cell r="AG186">
            <v>0</v>
          </cell>
          <cell r="AH186">
            <v>0</v>
          </cell>
          <cell r="AI186">
            <v>0</v>
          </cell>
        </row>
        <row r="187">
          <cell r="AE187">
            <v>0</v>
          </cell>
          <cell r="AF187">
            <v>0</v>
          </cell>
          <cell r="AG187">
            <v>0</v>
          </cell>
          <cell r="AH187">
            <v>0</v>
          </cell>
          <cell r="AI187">
            <v>0</v>
          </cell>
        </row>
        <row r="188">
          <cell r="AE188">
            <v>0</v>
          </cell>
          <cell r="AF188">
            <v>0</v>
          </cell>
          <cell r="AG188">
            <v>0</v>
          </cell>
          <cell r="AH188">
            <v>0</v>
          </cell>
          <cell r="AI188">
            <v>0</v>
          </cell>
        </row>
        <row r="189">
          <cell r="AE189">
            <v>0</v>
          </cell>
          <cell r="AF189">
            <v>0</v>
          </cell>
          <cell r="AG189">
            <v>0</v>
          </cell>
          <cell r="AH189">
            <v>0</v>
          </cell>
          <cell r="AI189">
            <v>0</v>
          </cell>
        </row>
        <row r="191">
          <cell r="AE191">
            <v>0</v>
          </cell>
          <cell r="AF191">
            <v>0</v>
          </cell>
          <cell r="AG191">
            <v>0</v>
          </cell>
          <cell r="AH191">
            <v>0</v>
          </cell>
          <cell r="AI191">
            <v>0</v>
          </cell>
        </row>
        <row r="192">
          <cell r="AE192">
            <v>0</v>
          </cell>
          <cell r="AF192">
            <v>0</v>
          </cell>
          <cell r="AG192">
            <v>0</v>
          </cell>
          <cell r="AH192">
            <v>0</v>
          </cell>
          <cell r="AI192">
            <v>0</v>
          </cell>
        </row>
        <row r="193">
          <cell r="AE193">
            <v>0</v>
          </cell>
          <cell r="AF193">
            <v>0</v>
          </cell>
          <cell r="AG193">
            <v>0</v>
          </cell>
          <cell r="AH193">
            <v>0</v>
          </cell>
          <cell r="AI193">
            <v>0</v>
          </cell>
        </row>
        <row r="194">
          <cell r="AE194">
            <v>0</v>
          </cell>
          <cell r="AF194">
            <v>0</v>
          </cell>
          <cell r="AG194">
            <v>0</v>
          </cell>
          <cell r="AH194">
            <v>0</v>
          </cell>
          <cell r="AI194">
            <v>0</v>
          </cell>
        </row>
        <row r="195">
          <cell r="AE195">
            <v>0</v>
          </cell>
          <cell r="AF195">
            <v>0</v>
          </cell>
          <cell r="AG195">
            <v>0</v>
          </cell>
          <cell r="AH195">
            <v>0</v>
          </cell>
          <cell r="AI195">
            <v>0</v>
          </cell>
        </row>
        <row r="196">
          <cell r="AE196">
            <v>0</v>
          </cell>
          <cell r="AF196">
            <v>0</v>
          </cell>
          <cell r="AG196">
            <v>0</v>
          </cell>
          <cell r="AH196">
            <v>0</v>
          </cell>
          <cell r="AI196">
            <v>0</v>
          </cell>
        </row>
        <row r="197">
          <cell r="AE197">
            <v>0</v>
          </cell>
          <cell r="AF197">
            <v>0</v>
          </cell>
          <cell r="AG197">
            <v>0</v>
          </cell>
          <cell r="AH197">
            <v>0</v>
          </cell>
          <cell r="AI197">
            <v>0</v>
          </cell>
        </row>
        <row r="198">
          <cell r="AE198">
            <v>0</v>
          </cell>
          <cell r="AF198">
            <v>0</v>
          </cell>
          <cell r="AG198">
            <v>0</v>
          </cell>
          <cell r="AH198">
            <v>0</v>
          </cell>
          <cell r="AI198">
            <v>0</v>
          </cell>
        </row>
        <row r="199">
          <cell r="AE199">
            <v>0</v>
          </cell>
          <cell r="AF199">
            <v>0</v>
          </cell>
          <cell r="AG199">
            <v>0</v>
          </cell>
          <cell r="AH199">
            <v>0</v>
          </cell>
          <cell r="AI199">
            <v>0</v>
          </cell>
        </row>
        <row r="200">
          <cell r="AE200">
            <v>0</v>
          </cell>
          <cell r="AF200">
            <v>0</v>
          </cell>
          <cell r="AG200">
            <v>0</v>
          </cell>
          <cell r="AH200">
            <v>0</v>
          </cell>
          <cell r="AI200">
            <v>0</v>
          </cell>
        </row>
        <row r="201">
          <cell r="AE201">
            <v>0</v>
          </cell>
          <cell r="AF201">
            <v>0</v>
          </cell>
          <cell r="AG201">
            <v>0</v>
          </cell>
          <cell r="AH201">
            <v>0</v>
          </cell>
          <cell r="AI201">
            <v>0</v>
          </cell>
        </row>
        <row r="202">
          <cell r="AE202">
            <v>0</v>
          </cell>
          <cell r="AF202">
            <v>0</v>
          </cell>
          <cell r="AG202">
            <v>0</v>
          </cell>
          <cell r="AH202">
            <v>0</v>
          </cell>
          <cell r="AI202">
            <v>0</v>
          </cell>
        </row>
        <row r="203">
          <cell r="AE203">
            <v>0</v>
          </cell>
          <cell r="AF203">
            <v>0</v>
          </cell>
          <cell r="AG203">
            <v>0</v>
          </cell>
          <cell r="AH203">
            <v>0</v>
          </cell>
          <cell r="AI203">
            <v>0</v>
          </cell>
        </row>
        <row r="205">
          <cell r="AE205">
            <v>0</v>
          </cell>
          <cell r="AF205">
            <v>0</v>
          </cell>
          <cell r="AG205">
            <v>0</v>
          </cell>
          <cell r="AH205">
            <v>0</v>
          </cell>
          <cell r="AI205">
            <v>0</v>
          </cell>
        </row>
        <row r="206">
          <cell r="AE206">
            <v>0</v>
          </cell>
          <cell r="AF206">
            <v>0</v>
          </cell>
          <cell r="AG206">
            <v>0</v>
          </cell>
          <cell r="AH206">
            <v>0</v>
          </cell>
          <cell r="AI206">
            <v>0</v>
          </cell>
        </row>
        <row r="207">
          <cell r="AE207">
            <v>0</v>
          </cell>
          <cell r="AF207">
            <v>0</v>
          </cell>
          <cell r="AG207">
            <v>0</v>
          </cell>
          <cell r="AH207">
            <v>0</v>
          </cell>
          <cell r="AI207">
            <v>0</v>
          </cell>
        </row>
        <row r="208">
          <cell r="AE208">
            <v>0</v>
          </cell>
          <cell r="AF208">
            <v>0</v>
          </cell>
          <cell r="AG208">
            <v>0</v>
          </cell>
          <cell r="AH208">
            <v>0</v>
          </cell>
          <cell r="AI208">
            <v>0</v>
          </cell>
        </row>
        <row r="209">
          <cell r="AE209">
            <v>0</v>
          </cell>
          <cell r="AF209">
            <v>0</v>
          </cell>
          <cell r="AG209">
            <v>0</v>
          </cell>
          <cell r="AH209">
            <v>0</v>
          </cell>
          <cell r="AI209">
            <v>0</v>
          </cell>
        </row>
        <row r="210">
          <cell r="AE210">
            <v>0</v>
          </cell>
          <cell r="AF210">
            <v>0</v>
          </cell>
          <cell r="AG210">
            <v>0</v>
          </cell>
          <cell r="AH210">
            <v>0</v>
          </cell>
          <cell r="AI210">
            <v>0</v>
          </cell>
        </row>
        <row r="211">
          <cell r="AE211">
            <v>0</v>
          </cell>
          <cell r="AF211">
            <v>0</v>
          </cell>
          <cell r="AG211">
            <v>0</v>
          </cell>
          <cell r="AH211">
            <v>0</v>
          </cell>
          <cell r="AI211">
            <v>0</v>
          </cell>
        </row>
        <row r="212">
          <cell r="AE212">
            <v>0</v>
          </cell>
          <cell r="AF212">
            <v>0</v>
          </cell>
          <cell r="AG212">
            <v>0</v>
          </cell>
          <cell r="AH212">
            <v>0</v>
          </cell>
          <cell r="AI212">
            <v>0</v>
          </cell>
        </row>
        <row r="213">
          <cell r="AE213">
            <v>0</v>
          </cell>
          <cell r="AF213">
            <v>0</v>
          </cell>
          <cell r="AG213">
            <v>0</v>
          </cell>
          <cell r="AH213">
            <v>0</v>
          </cell>
          <cell r="AI213">
            <v>0</v>
          </cell>
        </row>
        <row r="214">
          <cell r="AE214">
            <v>0</v>
          </cell>
          <cell r="AF214">
            <v>0</v>
          </cell>
          <cell r="AG214">
            <v>0</v>
          </cell>
          <cell r="AH214">
            <v>0</v>
          </cell>
          <cell r="AI214">
            <v>0</v>
          </cell>
        </row>
        <row r="215">
          <cell r="AE215">
            <v>0</v>
          </cell>
          <cell r="AF215">
            <v>0</v>
          </cell>
          <cell r="AG215">
            <v>0</v>
          </cell>
          <cell r="AH215">
            <v>0</v>
          </cell>
          <cell r="AI215">
            <v>0</v>
          </cell>
        </row>
        <row r="216">
          <cell r="AE216">
            <v>0</v>
          </cell>
          <cell r="AF216">
            <v>0</v>
          </cell>
          <cell r="AG216">
            <v>0</v>
          </cell>
          <cell r="AH216">
            <v>0</v>
          </cell>
          <cell r="AI216">
            <v>0</v>
          </cell>
        </row>
        <row r="217">
          <cell r="AE217">
            <v>0</v>
          </cell>
          <cell r="AF217">
            <v>0</v>
          </cell>
          <cell r="AG217">
            <v>0</v>
          </cell>
          <cell r="AH217">
            <v>0</v>
          </cell>
          <cell r="AI217">
            <v>0</v>
          </cell>
        </row>
        <row r="219">
          <cell r="AE219">
            <v>0</v>
          </cell>
          <cell r="AF219">
            <v>0</v>
          </cell>
          <cell r="AG219">
            <v>0</v>
          </cell>
          <cell r="AH219">
            <v>0</v>
          </cell>
          <cell r="AI219">
            <v>0</v>
          </cell>
        </row>
        <row r="220">
          <cell r="AE220">
            <v>0</v>
          </cell>
          <cell r="AF220">
            <v>0</v>
          </cell>
          <cell r="AG220">
            <v>0</v>
          </cell>
          <cell r="AH220">
            <v>0</v>
          </cell>
          <cell r="AI220">
            <v>0</v>
          </cell>
        </row>
        <row r="221">
          <cell r="AE221">
            <v>0</v>
          </cell>
          <cell r="AF221">
            <v>0</v>
          </cell>
          <cell r="AG221">
            <v>0</v>
          </cell>
          <cell r="AH221">
            <v>0</v>
          </cell>
          <cell r="AI221">
            <v>0</v>
          </cell>
        </row>
        <row r="222">
          <cell r="AE222">
            <v>0</v>
          </cell>
          <cell r="AF222">
            <v>0</v>
          </cell>
          <cell r="AG222">
            <v>0</v>
          </cell>
          <cell r="AH222">
            <v>0</v>
          </cell>
          <cell r="AI222">
            <v>0</v>
          </cell>
        </row>
        <row r="223">
          <cell r="AE223">
            <v>0</v>
          </cell>
          <cell r="AF223">
            <v>0</v>
          </cell>
          <cell r="AG223">
            <v>0</v>
          </cell>
          <cell r="AH223">
            <v>0</v>
          </cell>
          <cell r="AI223">
            <v>0</v>
          </cell>
        </row>
        <row r="224">
          <cell r="AE224">
            <v>0</v>
          </cell>
          <cell r="AF224">
            <v>0</v>
          </cell>
          <cell r="AG224">
            <v>0</v>
          </cell>
          <cell r="AH224">
            <v>0</v>
          </cell>
          <cell r="AI224">
            <v>0</v>
          </cell>
        </row>
        <row r="225">
          <cell r="AE225">
            <v>0</v>
          </cell>
          <cell r="AF225">
            <v>0</v>
          </cell>
          <cell r="AG225">
            <v>0</v>
          </cell>
          <cell r="AH225">
            <v>0</v>
          </cell>
          <cell r="AI225">
            <v>0</v>
          </cell>
        </row>
        <row r="226">
          <cell r="AE226">
            <v>0</v>
          </cell>
          <cell r="AF226">
            <v>0</v>
          </cell>
          <cell r="AG226">
            <v>0</v>
          </cell>
          <cell r="AH226">
            <v>0</v>
          </cell>
          <cell r="AI226">
            <v>0</v>
          </cell>
        </row>
        <row r="227">
          <cell r="AE227">
            <v>0</v>
          </cell>
          <cell r="AF227">
            <v>0</v>
          </cell>
          <cell r="AG227">
            <v>0</v>
          </cell>
          <cell r="AH227">
            <v>0</v>
          </cell>
          <cell r="AI227">
            <v>0</v>
          </cell>
        </row>
        <row r="228">
          <cell r="AE228">
            <v>0</v>
          </cell>
          <cell r="AF228">
            <v>0</v>
          </cell>
          <cell r="AG228">
            <v>0</v>
          </cell>
          <cell r="AH228">
            <v>0</v>
          </cell>
          <cell r="AI228">
            <v>0</v>
          </cell>
        </row>
        <row r="229">
          <cell r="AE229">
            <v>0</v>
          </cell>
          <cell r="AF229">
            <v>0</v>
          </cell>
          <cell r="AG229">
            <v>0</v>
          </cell>
          <cell r="AH229">
            <v>0</v>
          </cell>
          <cell r="AI229">
            <v>0</v>
          </cell>
        </row>
        <row r="230">
          <cell r="AE230">
            <v>0</v>
          </cell>
          <cell r="AF230">
            <v>0</v>
          </cell>
          <cell r="AG230">
            <v>0</v>
          </cell>
          <cell r="AH230">
            <v>0</v>
          </cell>
          <cell r="AI230">
            <v>0</v>
          </cell>
        </row>
        <row r="231">
          <cell r="AE231">
            <v>0</v>
          </cell>
          <cell r="AF231">
            <v>0</v>
          </cell>
          <cell r="AG231">
            <v>0</v>
          </cell>
          <cell r="AH231">
            <v>0</v>
          </cell>
          <cell r="AI231">
            <v>0</v>
          </cell>
        </row>
        <row r="233">
          <cell r="AE233">
            <v>0</v>
          </cell>
          <cell r="AF233">
            <v>0</v>
          </cell>
          <cell r="AG233">
            <v>0</v>
          </cell>
          <cell r="AH233">
            <v>0</v>
          </cell>
          <cell r="AI233">
            <v>0</v>
          </cell>
        </row>
        <row r="234">
          <cell r="AE234">
            <v>0</v>
          </cell>
          <cell r="AF234">
            <v>0</v>
          </cell>
          <cell r="AG234">
            <v>0</v>
          </cell>
          <cell r="AH234">
            <v>0</v>
          </cell>
          <cell r="AI234">
            <v>0</v>
          </cell>
        </row>
        <row r="235">
          <cell r="AE235">
            <v>0</v>
          </cell>
          <cell r="AF235">
            <v>0</v>
          </cell>
          <cell r="AG235">
            <v>0</v>
          </cell>
          <cell r="AH235">
            <v>0</v>
          </cell>
          <cell r="AI235">
            <v>0</v>
          </cell>
        </row>
        <row r="236">
          <cell r="AE236">
            <v>0</v>
          </cell>
          <cell r="AF236">
            <v>0</v>
          </cell>
          <cell r="AG236">
            <v>0</v>
          </cell>
          <cell r="AH236">
            <v>0</v>
          </cell>
          <cell r="AI236">
            <v>0</v>
          </cell>
        </row>
        <row r="237">
          <cell r="AE237">
            <v>0</v>
          </cell>
          <cell r="AF237">
            <v>0</v>
          </cell>
          <cell r="AG237">
            <v>0</v>
          </cell>
          <cell r="AH237">
            <v>0</v>
          </cell>
          <cell r="AI237">
            <v>0</v>
          </cell>
        </row>
        <row r="238">
          <cell r="AE238">
            <v>0</v>
          </cell>
          <cell r="AF238">
            <v>0</v>
          </cell>
          <cell r="AG238">
            <v>0</v>
          </cell>
          <cell r="AH238">
            <v>0</v>
          </cell>
          <cell r="AI238">
            <v>0</v>
          </cell>
        </row>
        <row r="239">
          <cell r="AE239">
            <v>0</v>
          </cell>
          <cell r="AF239">
            <v>0</v>
          </cell>
          <cell r="AG239">
            <v>0</v>
          </cell>
          <cell r="AH239">
            <v>0</v>
          </cell>
          <cell r="AI239">
            <v>0</v>
          </cell>
        </row>
        <row r="240">
          <cell r="AE240">
            <v>0</v>
          </cell>
          <cell r="AF240">
            <v>0</v>
          </cell>
          <cell r="AG240">
            <v>0</v>
          </cell>
          <cell r="AH240">
            <v>0</v>
          </cell>
          <cell r="AI240">
            <v>0</v>
          </cell>
        </row>
        <row r="241">
          <cell r="AE241">
            <v>0</v>
          </cell>
          <cell r="AF241">
            <v>0</v>
          </cell>
          <cell r="AG241">
            <v>0</v>
          </cell>
          <cell r="AH241">
            <v>0</v>
          </cell>
          <cell r="AI241">
            <v>0</v>
          </cell>
        </row>
        <row r="242">
          <cell r="AE242">
            <v>0</v>
          </cell>
          <cell r="AF242">
            <v>0</v>
          </cell>
          <cell r="AG242">
            <v>0</v>
          </cell>
          <cell r="AH242">
            <v>0</v>
          </cell>
          <cell r="AI242">
            <v>0</v>
          </cell>
        </row>
        <row r="243">
          <cell r="AE243">
            <v>0</v>
          </cell>
          <cell r="AF243">
            <v>0</v>
          </cell>
          <cell r="AG243">
            <v>0</v>
          </cell>
          <cell r="AH243">
            <v>0</v>
          </cell>
          <cell r="AI243">
            <v>0</v>
          </cell>
        </row>
        <row r="244">
          <cell r="AE244">
            <v>0</v>
          </cell>
          <cell r="AF244">
            <v>0</v>
          </cell>
          <cell r="AG244">
            <v>0</v>
          </cell>
          <cell r="AH244">
            <v>0</v>
          </cell>
          <cell r="AI244">
            <v>0</v>
          </cell>
        </row>
        <row r="245">
          <cell r="AE245">
            <v>0</v>
          </cell>
          <cell r="AF245">
            <v>0</v>
          </cell>
          <cell r="AG245">
            <v>0</v>
          </cell>
          <cell r="AH245">
            <v>0</v>
          </cell>
          <cell r="AI245">
            <v>0</v>
          </cell>
        </row>
        <row r="247">
          <cell r="AE247">
            <v>0</v>
          </cell>
          <cell r="AF247">
            <v>0</v>
          </cell>
          <cell r="AG247">
            <v>0</v>
          </cell>
          <cell r="AH247">
            <v>0</v>
          </cell>
          <cell r="AI247">
            <v>0</v>
          </cell>
        </row>
        <row r="248">
          <cell r="AE248">
            <v>0</v>
          </cell>
          <cell r="AF248">
            <v>0</v>
          </cell>
          <cell r="AG248">
            <v>0</v>
          </cell>
          <cell r="AH248">
            <v>0</v>
          </cell>
          <cell r="AI248">
            <v>0</v>
          </cell>
        </row>
        <row r="249">
          <cell r="AE249">
            <v>0</v>
          </cell>
          <cell r="AF249">
            <v>0</v>
          </cell>
          <cell r="AG249">
            <v>0</v>
          </cell>
          <cell r="AH249">
            <v>0</v>
          </cell>
          <cell r="AI249">
            <v>0</v>
          </cell>
        </row>
        <row r="250">
          <cell r="AE250">
            <v>0</v>
          </cell>
          <cell r="AF250">
            <v>0</v>
          </cell>
          <cell r="AG250">
            <v>0</v>
          </cell>
          <cell r="AH250">
            <v>0</v>
          </cell>
          <cell r="AI250">
            <v>0</v>
          </cell>
        </row>
        <row r="251">
          <cell r="AE251">
            <v>190.84000000000015</v>
          </cell>
          <cell r="AF251">
            <v>190.84000000000015</v>
          </cell>
          <cell r="AG251">
            <v>190.84000000000015</v>
          </cell>
          <cell r="AH251">
            <v>190.84000000000015</v>
          </cell>
          <cell r="AI251">
            <v>190.84000000000015</v>
          </cell>
        </row>
        <row r="252">
          <cell r="AE252">
            <v>0</v>
          </cell>
          <cell r="AF252">
            <v>0</v>
          </cell>
          <cell r="AG252">
            <v>0</v>
          </cell>
          <cell r="AH252">
            <v>0</v>
          </cell>
          <cell r="AI252">
            <v>0</v>
          </cell>
        </row>
        <row r="253">
          <cell r="AE253">
            <v>0</v>
          </cell>
          <cell r="AF253">
            <v>0</v>
          </cell>
          <cell r="AG253">
            <v>0</v>
          </cell>
          <cell r="AH253">
            <v>0</v>
          </cell>
          <cell r="AI253">
            <v>0</v>
          </cell>
        </row>
        <row r="254">
          <cell r="AE254">
            <v>0</v>
          </cell>
          <cell r="AF254">
            <v>0</v>
          </cell>
          <cell r="AG254">
            <v>0</v>
          </cell>
          <cell r="AH254">
            <v>0</v>
          </cell>
          <cell r="AI254">
            <v>0</v>
          </cell>
        </row>
        <row r="255">
          <cell r="AE255">
            <v>0</v>
          </cell>
          <cell r="AF255">
            <v>0</v>
          </cell>
          <cell r="AG255">
            <v>0</v>
          </cell>
          <cell r="AH255">
            <v>0</v>
          </cell>
          <cell r="AI255">
            <v>0</v>
          </cell>
        </row>
        <row r="256">
          <cell r="AE256">
            <v>0</v>
          </cell>
          <cell r="AF256">
            <v>0</v>
          </cell>
          <cell r="AG256">
            <v>0</v>
          </cell>
          <cell r="AH256">
            <v>0</v>
          </cell>
          <cell r="AI256">
            <v>0</v>
          </cell>
        </row>
        <row r="257">
          <cell r="AE257">
            <v>0</v>
          </cell>
          <cell r="AF257">
            <v>0</v>
          </cell>
          <cell r="AG257">
            <v>0</v>
          </cell>
          <cell r="AH257">
            <v>0</v>
          </cell>
          <cell r="AI257">
            <v>0</v>
          </cell>
        </row>
        <row r="258">
          <cell r="AE258">
            <v>0</v>
          </cell>
          <cell r="AF258">
            <v>0</v>
          </cell>
          <cell r="AG258">
            <v>0</v>
          </cell>
          <cell r="AH258">
            <v>0</v>
          </cell>
          <cell r="AI258">
            <v>0</v>
          </cell>
        </row>
        <row r="259">
          <cell r="AE259">
            <v>190.84000000000015</v>
          </cell>
          <cell r="AF259">
            <v>190.84000000000015</v>
          </cell>
          <cell r="AG259">
            <v>190.84000000000015</v>
          </cell>
          <cell r="AH259">
            <v>190.84000000000015</v>
          </cell>
          <cell r="AI259">
            <v>190.84000000000015</v>
          </cell>
        </row>
        <row r="261">
          <cell r="AE261">
            <v>0</v>
          </cell>
          <cell r="AF261">
            <v>0</v>
          </cell>
          <cell r="AG261">
            <v>0</v>
          </cell>
          <cell r="AH261">
            <v>0</v>
          </cell>
          <cell r="AI261">
            <v>0</v>
          </cell>
        </row>
        <row r="262">
          <cell r="AE262">
            <v>0</v>
          </cell>
          <cell r="AF262">
            <v>0</v>
          </cell>
          <cell r="AG262">
            <v>0</v>
          </cell>
          <cell r="AH262">
            <v>0</v>
          </cell>
          <cell r="AI262">
            <v>0</v>
          </cell>
        </row>
        <row r="263">
          <cell r="AE263">
            <v>0</v>
          </cell>
          <cell r="AF263">
            <v>0</v>
          </cell>
          <cell r="AG263">
            <v>0</v>
          </cell>
          <cell r="AH263">
            <v>0</v>
          </cell>
          <cell r="AI263">
            <v>0</v>
          </cell>
        </row>
        <row r="264">
          <cell r="AE264">
            <v>0</v>
          </cell>
          <cell r="AF264">
            <v>0</v>
          </cell>
          <cell r="AG264">
            <v>0</v>
          </cell>
          <cell r="AH264">
            <v>0</v>
          </cell>
          <cell r="AI264">
            <v>0</v>
          </cell>
        </row>
        <row r="265">
          <cell r="AE265">
            <v>0</v>
          </cell>
          <cell r="AF265">
            <v>0</v>
          </cell>
          <cell r="AG265">
            <v>0</v>
          </cell>
          <cell r="AH265">
            <v>0</v>
          </cell>
          <cell r="AI265">
            <v>0</v>
          </cell>
        </row>
        <row r="266">
          <cell r="AE266">
            <v>0</v>
          </cell>
          <cell r="AF266">
            <v>0</v>
          </cell>
          <cell r="AG266">
            <v>0</v>
          </cell>
          <cell r="AH266">
            <v>0</v>
          </cell>
          <cell r="AI266">
            <v>0</v>
          </cell>
        </row>
        <row r="267">
          <cell r="AE267">
            <v>0</v>
          </cell>
          <cell r="AF267">
            <v>0</v>
          </cell>
          <cell r="AG267">
            <v>0</v>
          </cell>
          <cell r="AH267">
            <v>0</v>
          </cell>
          <cell r="AI267">
            <v>0</v>
          </cell>
        </row>
        <row r="268">
          <cell r="AE268">
            <v>0</v>
          </cell>
          <cell r="AF268">
            <v>0</v>
          </cell>
          <cell r="AG268">
            <v>0</v>
          </cell>
          <cell r="AH268">
            <v>0</v>
          </cell>
          <cell r="AI268">
            <v>0</v>
          </cell>
        </row>
        <row r="269">
          <cell r="AE269">
            <v>0</v>
          </cell>
          <cell r="AF269">
            <v>0</v>
          </cell>
          <cell r="AG269">
            <v>0</v>
          </cell>
          <cell r="AH269">
            <v>0</v>
          </cell>
          <cell r="AI269">
            <v>0</v>
          </cell>
        </row>
        <row r="270">
          <cell r="AE270">
            <v>0</v>
          </cell>
          <cell r="AF270">
            <v>0</v>
          </cell>
          <cell r="AG270">
            <v>0</v>
          </cell>
          <cell r="AH270">
            <v>0</v>
          </cell>
          <cell r="AI270">
            <v>0</v>
          </cell>
        </row>
        <row r="271">
          <cell r="AE271">
            <v>0</v>
          </cell>
          <cell r="AF271">
            <v>0</v>
          </cell>
          <cell r="AG271">
            <v>0</v>
          </cell>
          <cell r="AH271">
            <v>0</v>
          </cell>
          <cell r="AI271">
            <v>0</v>
          </cell>
        </row>
        <row r="272">
          <cell r="AE272">
            <v>0</v>
          </cell>
          <cell r="AF272">
            <v>0</v>
          </cell>
          <cell r="AG272">
            <v>0</v>
          </cell>
          <cell r="AH272">
            <v>0</v>
          </cell>
          <cell r="AI272">
            <v>0</v>
          </cell>
        </row>
        <row r="273">
          <cell r="AE273">
            <v>0</v>
          </cell>
          <cell r="AF273">
            <v>0</v>
          </cell>
          <cell r="AG273">
            <v>0</v>
          </cell>
          <cell r="AH273">
            <v>0</v>
          </cell>
          <cell r="AI273">
            <v>0</v>
          </cell>
        </row>
        <row r="274">
          <cell r="AE274">
            <v>640914.85872414208</v>
          </cell>
          <cell r="AF274">
            <v>1932202.3516706894</v>
          </cell>
          <cell r="AG274">
            <v>2077837.3516706894</v>
          </cell>
          <cell r="AH274">
            <v>2107830.8132091509</v>
          </cell>
          <cell r="AI274">
            <v>2107830.8132091509</v>
          </cell>
        </row>
        <row r="277">
          <cell r="AE277">
            <v>54060.38</v>
          </cell>
          <cell r="AF277">
            <v>54060.38</v>
          </cell>
          <cell r="AG277">
            <v>54060.38</v>
          </cell>
          <cell r="AH277">
            <v>54060.38</v>
          </cell>
          <cell r="AI277">
            <v>54060.38</v>
          </cell>
        </row>
        <row r="278">
          <cell r="AE278">
            <v>23663.75</v>
          </cell>
          <cell r="AF278">
            <v>23663.75</v>
          </cell>
          <cell r="AG278">
            <v>23663.75</v>
          </cell>
          <cell r="AH278">
            <v>23663.75</v>
          </cell>
          <cell r="AI278">
            <v>23663.75</v>
          </cell>
        </row>
        <row r="279">
          <cell r="AE279">
            <v>0</v>
          </cell>
          <cell r="AF279">
            <v>0</v>
          </cell>
          <cell r="AG279">
            <v>0</v>
          </cell>
          <cell r="AH279">
            <v>0</v>
          </cell>
          <cell r="AI279">
            <v>0</v>
          </cell>
        </row>
        <row r="280">
          <cell r="AE280">
            <v>0</v>
          </cell>
          <cell r="AF280">
            <v>0</v>
          </cell>
          <cell r="AG280">
            <v>0</v>
          </cell>
          <cell r="AH280">
            <v>0</v>
          </cell>
          <cell r="AI280">
            <v>0</v>
          </cell>
        </row>
        <row r="281">
          <cell r="AE281">
            <v>0</v>
          </cell>
          <cell r="AF281">
            <v>0</v>
          </cell>
          <cell r="AG281">
            <v>0</v>
          </cell>
          <cell r="AH281">
            <v>0</v>
          </cell>
          <cell r="AI281">
            <v>0</v>
          </cell>
        </row>
        <row r="282">
          <cell r="AE282">
            <v>0</v>
          </cell>
          <cell r="AF282">
            <v>0</v>
          </cell>
          <cell r="AG282">
            <v>0</v>
          </cell>
          <cell r="AH282">
            <v>0</v>
          </cell>
          <cell r="AI282">
            <v>0</v>
          </cell>
        </row>
        <row r="283">
          <cell r="AE283">
            <v>0</v>
          </cell>
          <cell r="AF283">
            <v>0</v>
          </cell>
          <cell r="AG283">
            <v>0</v>
          </cell>
          <cell r="AH283">
            <v>0</v>
          </cell>
          <cell r="AI283">
            <v>0</v>
          </cell>
        </row>
        <row r="284">
          <cell r="AE284">
            <v>0</v>
          </cell>
          <cell r="AF284">
            <v>0</v>
          </cell>
          <cell r="AG284">
            <v>0</v>
          </cell>
          <cell r="AH284">
            <v>0</v>
          </cell>
          <cell r="AI284">
            <v>0</v>
          </cell>
        </row>
        <row r="285">
          <cell r="AE285">
            <v>18014.190000000002</v>
          </cell>
          <cell r="AF285">
            <v>18014.190000000002</v>
          </cell>
          <cell r="AG285">
            <v>18014.190000000002</v>
          </cell>
          <cell r="AH285">
            <v>18014.190000000002</v>
          </cell>
          <cell r="AI285">
            <v>18014.190000000002</v>
          </cell>
        </row>
        <row r="286">
          <cell r="AE286">
            <v>7568.34</v>
          </cell>
          <cell r="AF286">
            <v>14218.34</v>
          </cell>
          <cell r="AG286">
            <v>14218.34</v>
          </cell>
          <cell r="AH286">
            <v>14218.34</v>
          </cell>
          <cell r="AI286">
            <v>14218.34</v>
          </cell>
        </row>
        <row r="287">
          <cell r="AE287">
            <v>0</v>
          </cell>
          <cell r="AF287">
            <v>0</v>
          </cell>
          <cell r="AG287">
            <v>0</v>
          </cell>
          <cell r="AH287">
            <v>0</v>
          </cell>
          <cell r="AI287">
            <v>0</v>
          </cell>
        </row>
        <row r="288">
          <cell r="AE288">
            <v>0</v>
          </cell>
          <cell r="AF288">
            <v>0</v>
          </cell>
          <cell r="AG288">
            <v>0</v>
          </cell>
          <cell r="AH288">
            <v>0</v>
          </cell>
          <cell r="AI288">
            <v>0</v>
          </cell>
        </row>
        <row r="289">
          <cell r="AE289">
            <v>103306.66</v>
          </cell>
          <cell r="AF289">
            <v>109956.66</v>
          </cell>
          <cell r="AG289">
            <v>109956.66</v>
          </cell>
          <cell r="AH289">
            <v>109956.66</v>
          </cell>
          <cell r="AI289">
            <v>109956.66</v>
          </cell>
        </row>
        <row r="292">
          <cell r="AE292">
            <v>0</v>
          </cell>
          <cell r="AF292">
            <v>0</v>
          </cell>
          <cell r="AG292">
            <v>0</v>
          </cell>
          <cell r="AH292">
            <v>0</v>
          </cell>
          <cell r="AI292">
            <v>0</v>
          </cell>
        </row>
        <row r="293">
          <cell r="AE293">
            <v>0</v>
          </cell>
          <cell r="AF293">
            <v>0</v>
          </cell>
          <cell r="AG293">
            <v>0</v>
          </cell>
          <cell r="AH293">
            <v>0</v>
          </cell>
          <cell r="AI293">
            <v>0</v>
          </cell>
        </row>
        <row r="294">
          <cell r="AE294">
            <v>0</v>
          </cell>
          <cell r="AF294">
            <v>0</v>
          </cell>
          <cell r="AG294">
            <v>0</v>
          </cell>
          <cell r="AH294">
            <v>0</v>
          </cell>
          <cell r="AI294">
            <v>0</v>
          </cell>
        </row>
        <row r="295">
          <cell r="AE295">
            <v>0</v>
          </cell>
          <cell r="AF295">
            <v>0</v>
          </cell>
          <cell r="AG295">
            <v>0</v>
          </cell>
          <cell r="AH295">
            <v>0</v>
          </cell>
          <cell r="AI295">
            <v>0</v>
          </cell>
        </row>
        <row r="296">
          <cell r="AE296">
            <v>0</v>
          </cell>
          <cell r="AF296">
            <v>0</v>
          </cell>
          <cell r="AG296">
            <v>0</v>
          </cell>
          <cell r="AH296">
            <v>0</v>
          </cell>
          <cell r="AI296">
            <v>0</v>
          </cell>
        </row>
        <row r="297">
          <cell r="AE297">
            <v>0</v>
          </cell>
          <cell r="AF297">
            <v>0</v>
          </cell>
          <cell r="AG297">
            <v>0</v>
          </cell>
          <cell r="AH297">
            <v>0</v>
          </cell>
          <cell r="AI297">
            <v>0</v>
          </cell>
        </row>
        <row r="298">
          <cell r="AE298">
            <v>0</v>
          </cell>
          <cell r="AF298">
            <v>0</v>
          </cell>
          <cell r="AG298">
            <v>0</v>
          </cell>
          <cell r="AH298">
            <v>0</v>
          </cell>
          <cell r="AI298">
            <v>0</v>
          </cell>
        </row>
        <row r="299">
          <cell r="AE299">
            <v>0</v>
          </cell>
          <cell r="AF299">
            <v>0</v>
          </cell>
          <cell r="AG299">
            <v>0</v>
          </cell>
          <cell r="AH299">
            <v>0</v>
          </cell>
          <cell r="AI299">
            <v>0</v>
          </cell>
        </row>
        <row r="300">
          <cell r="AE300">
            <v>0</v>
          </cell>
          <cell r="AF300">
            <v>0</v>
          </cell>
          <cell r="AG300">
            <v>0</v>
          </cell>
          <cell r="AH300">
            <v>0</v>
          </cell>
          <cell r="AI300">
            <v>0</v>
          </cell>
        </row>
        <row r="301">
          <cell r="AE301">
            <v>0</v>
          </cell>
          <cell r="AF301">
            <v>0</v>
          </cell>
          <cell r="AG301">
            <v>0</v>
          </cell>
          <cell r="AH301">
            <v>0</v>
          </cell>
          <cell r="AI301">
            <v>0</v>
          </cell>
        </row>
        <row r="302">
          <cell r="AE302">
            <v>0</v>
          </cell>
          <cell r="AF302">
            <v>0</v>
          </cell>
          <cell r="AG302">
            <v>0</v>
          </cell>
          <cell r="AH302">
            <v>0</v>
          </cell>
          <cell r="AI302">
            <v>0</v>
          </cell>
        </row>
        <row r="303">
          <cell r="AE303">
            <v>0</v>
          </cell>
          <cell r="AF303">
            <v>0</v>
          </cell>
          <cell r="AG303">
            <v>0</v>
          </cell>
          <cell r="AH303">
            <v>0</v>
          </cell>
          <cell r="AI303">
            <v>0</v>
          </cell>
        </row>
        <row r="304">
          <cell r="AE304">
            <v>0</v>
          </cell>
          <cell r="AF304">
            <v>0</v>
          </cell>
          <cell r="AG304">
            <v>0</v>
          </cell>
          <cell r="AH304">
            <v>0</v>
          </cell>
          <cell r="AI304">
            <v>0</v>
          </cell>
        </row>
        <row r="306">
          <cell r="AE306">
            <v>0</v>
          </cell>
          <cell r="AF306">
            <v>0</v>
          </cell>
          <cell r="AG306">
            <v>0</v>
          </cell>
          <cell r="AH306">
            <v>0</v>
          </cell>
          <cell r="AI306">
            <v>0</v>
          </cell>
        </row>
        <row r="307">
          <cell r="AE307">
            <v>0</v>
          </cell>
          <cell r="AF307">
            <v>0</v>
          </cell>
          <cell r="AG307">
            <v>0</v>
          </cell>
          <cell r="AH307">
            <v>0</v>
          </cell>
          <cell r="AI307">
            <v>0</v>
          </cell>
        </row>
        <row r="308">
          <cell r="AE308">
            <v>0</v>
          </cell>
          <cell r="AF308">
            <v>0</v>
          </cell>
          <cell r="AG308">
            <v>0</v>
          </cell>
          <cell r="AH308">
            <v>0</v>
          </cell>
          <cell r="AI308">
            <v>0</v>
          </cell>
        </row>
        <row r="309">
          <cell r="AE309">
            <v>0</v>
          </cell>
          <cell r="AF309">
            <v>0</v>
          </cell>
          <cell r="AG309">
            <v>0</v>
          </cell>
          <cell r="AH309">
            <v>0</v>
          </cell>
          <cell r="AI309">
            <v>0</v>
          </cell>
        </row>
        <row r="310">
          <cell r="AE310">
            <v>0</v>
          </cell>
          <cell r="AF310">
            <v>0</v>
          </cell>
          <cell r="AG310">
            <v>0</v>
          </cell>
          <cell r="AH310">
            <v>0</v>
          </cell>
          <cell r="AI310">
            <v>0</v>
          </cell>
        </row>
        <row r="311">
          <cell r="AE311">
            <v>0</v>
          </cell>
          <cell r="AF311">
            <v>0</v>
          </cell>
          <cell r="AG311">
            <v>0</v>
          </cell>
          <cell r="AH311">
            <v>0</v>
          </cell>
          <cell r="AI311">
            <v>0</v>
          </cell>
        </row>
        <row r="312">
          <cell r="AE312">
            <v>0</v>
          </cell>
          <cell r="AF312">
            <v>0</v>
          </cell>
          <cell r="AG312">
            <v>0</v>
          </cell>
          <cell r="AH312">
            <v>0</v>
          </cell>
          <cell r="AI312">
            <v>0</v>
          </cell>
        </row>
        <row r="313">
          <cell r="AE313">
            <v>0</v>
          </cell>
          <cell r="AF313">
            <v>0</v>
          </cell>
          <cell r="AG313">
            <v>0</v>
          </cell>
          <cell r="AH313">
            <v>0</v>
          </cell>
          <cell r="AI313">
            <v>0</v>
          </cell>
        </row>
        <row r="314">
          <cell r="AE314">
            <v>0</v>
          </cell>
          <cell r="AF314">
            <v>0</v>
          </cell>
          <cell r="AG314">
            <v>0</v>
          </cell>
          <cell r="AH314">
            <v>0</v>
          </cell>
          <cell r="AI314">
            <v>0</v>
          </cell>
        </row>
        <row r="315">
          <cell r="AE315">
            <v>0</v>
          </cell>
          <cell r="AF315">
            <v>0</v>
          </cell>
          <cell r="AG315">
            <v>0</v>
          </cell>
          <cell r="AH315">
            <v>0</v>
          </cell>
          <cell r="AI315">
            <v>0</v>
          </cell>
        </row>
        <row r="316">
          <cell r="AE316">
            <v>0</v>
          </cell>
          <cell r="AF316">
            <v>0</v>
          </cell>
          <cell r="AG316">
            <v>0</v>
          </cell>
          <cell r="AH316">
            <v>0</v>
          </cell>
          <cell r="AI316">
            <v>0</v>
          </cell>
        </row>
        <row r="317">
          <cell r="AE317">
            <v>0</v>
          </cell>
          <cell r="AF317">
            <v>0</v>
          </cell>
          <cell r="AG317">
            <v>0</v>
          </cell>
          <cell r="AH317">
            <v>0</v>
          </cell>
          <cell r="AI317">
            <v>0</v>
          </cell>
        </row>
        <row r="318">
          <cell r="AE318">
            <v>0</v>
          </cell>
          <cell r="AF318">
            <v>0</v>
          </cell>
          <cell r="AG318">
            <v>0</v>
          </cell>
          <cell r="AH318">
            <v>0</v>
          </cell>
          <cell r="AI318">
            <v>0</v>
          </cell>
        </row>
        <row r="320">
          <cell r="AE320">
            <v>0</v>
          </cell>
          <cell r="AF320">
            <v>0</v>
          </cell>
          <cell r="AG320">
            <v>0</v>
          </cell>
          <cell r="AH320">
            <v>0</v>
          </cell>
          <cell r="AI320">
            <v>0</v>
          </cell>
        </row>
        <row r="321">
          <cell r="AE321">
            <v>0</v>
          </cell>
          <cell r="AF321">
            <v>0</v>
          </cell>
          <cell r="AG321">
            <v>0</v>
          </cell>
          <cell r="AH321">
            <v>0</v>
          </cell>
          <cell r="AI321">
            <v>0</v>
          </cell>
        </row>
        <row r="322">
          <cell r="AE322">
            <v>0</v>
          </cell>
          <cell r="AF322">
            <v>0</v>
          </cell>
          <cell r="AG322">
            <v>0</v>
          </cell>
          <cell r="AH322">
            <v>0</v>
          </cell>
          <cell r="AI322">
            <v>0</v>
          </cell>
        </row>
        <row r="323">
          <cell r="AE323">
            <v>0</v>
          </cell>
          <cell r="AF323">
            <v>0</v>
          </cell>
          <cell r="AG323">
            <v>0</v>
          </cell>
          <cell r="AH323">
            <v>0</v>
          </cell>
          <cell r="AI323">
            <v>0</v>
          </cell>
        </row>
        <row r="324">
          <cell r="AE324">
            <v>0</v>
          </cell>
          <cell r="AF324">
            <v>0</v>
          </cell>
          <cell r="AG324">
            <v>0</v>
          </cell>
          <cell r="AH324">
            <v>0</v>
          </cell>
          <cell r="AI324">
            <v>0</v>
          </cell>
        </row>
        <row r="325">
          <cell r="AE325">
            <v>0</v>
          </cell>
          <cell r="AF325">
            <v>0</v>
          </cell>
          <cell r="AG325">
            <v>0</v>
          </cell>
          <cell r="AH325">
            <v>0</v>
          </cell>
          <cell r="AI325">
            <v>0</v>
          </cell>
        </row>
        <row r="326">
          <cell r="AE326">
            <v>0</v>
          </cell>
          <cell r="AF326">
            <v>0</v>
          </cell>
          <cell r="AG326">
            <v>0</v>
          </cell>
          <cell r="AH326">
            <v>0</v>
          </cell>
          <cell r="AI326">
            <v>0</v>
          </cell>
        </row>
        <row r="327">
          <cell r="AE327">
            <v>0</v>
          </cell>
          <cell r="AF327">
            <v>0</v>
          </cell>
          <cell r="AG327">
            <v>0</v>
          </cell>
          <cell r="AH327">
            <v>0</v>
          </cell>
          <cell r="AI327">
            <v>0</v>
          </cell>
        </row>
        <row r="328">
          <cell r="AE328">
            <v>0</v>
          </cell>
          <cell r="AF328">
            <v>0</v>
          </cell>
          <cell r="AG328">
            <v>0</v>
          </cell>
          <cell r="AH328">
            <v>0</v>
          </cell>
          <cell r="AI328">
            <v>0</v>
          </cell>
        </row>
        <row r="329">
          <cell r="AE329">
            <v>0</v>
          </cell>
          <cell r="AF329">
            <v>0</v>
          </cell>
          <cell r="AG329">
            <v>0</v>
          </cell>
          <cell r="AH329">
            <v>0</v>
          </cell>
          <cell r="AI329">
            <v>0</v>
          </cell>
        </row>
        <row r="330">
          <cell r="AE330">
            <v>0</v>
          </cell>
          <cell r="AF330">
            <v>0</v>
          </cell>
          <cell r="AG330">
            <v>0</v>
          </cell>
          <cell r="AH330">
            <v>0</v>
          </cell>
          <cell r="AI330">
            <v>0</v>
          </cell>
        </row>
        <row r="331">
          <cell r="AE331">
            <v>0</v>
          </cell>
          <cell r="AF331">
            <v>0</v>
          </cell>
          <cell r="AG331">
            <v>0</v>
          </cell>
          <cell r="AH331">
            <v>0</v>
          </cell>
          <cell r="AI331">
            <v>0</v>
          </cell>
        </row>
        <row r="332">
          <cell r="AE332">
            <v>0</v>
          </cell>
          <cell r="AF332">
            <v>0</v>
          </cell>
          <cell r="AG332">
            <v>0</v>
          </cell>
          <cell r="AH332">
            <v>0</v>
          </cell>
          <cell r="AI332">
            <v>0</v>
          </cell>
        </row>
        <row r="333">
          <cell r="AE333">
            <v>0</v>
          </cell>
          <cell r="AF333">
            <v>0</v>
          </cell>
          <cell r="AG333">
            <v>0</v>
          </cell>
          <cell r="AH333">
            <v>0</v>
          </cell>
          <cell r="AI333">
            <v>0</v>
          </cell>
        </row>
        <row r="336">
          <cell r="AE336">
            <v>0</v>
          </cell>
          <cell r="AF336">
            <v>0</v>
          </cell>
          <cell r="AG336">
            <v>0</v>
          </cell>
          <cell r="AH336">
            <v>0</v>
          </cell>
          <cell r="AI336">
            <v>0</v>
          </cell>
        </row>
        <row r="337">
          <cell r="AE337">
            <v>0</v>
          </cell>
          <cell r="AF337">
            <v>0</v>
          </cell>
          <cell r="AG337">
            <v>0</v>
          </cell>
          <cell r="AH337">
            <v>0</v>
          </cell>
          <cell r="AI337">
            <v>0</v>
          </cell>
        </row>
        <row r="338">
          <cell r="AE338">
            <v>0</v>
          </cell>
          <cell r="AF338">
            <v>0</v>
          </cell>
          <cell r="AG338">
            <v>0</v>
          </cell>
          <cell r="AH338">
            <v>0</v>
          </cell>
          <cell r="AI338">
            <v>0</v>
          </cell>
        </row>
        <row r="339">
          <cell r="AE339">
            <v>0</v>
          </cell>
          <cell r="AF339">
            <v>0</v>
          </cell>
          <cell r="AG339">
            <v>0</v>
          </cell>
          <cell r="AH339">
            <v>0</v>
          </cell>
          <cell r="AI339">
            <v>0</v>
          </cell>
        </row>
        <row r="340">
          <cell r="AE340">
            <v>0</v>
          </cell>
          <cell r="AF340">
            <v>0</v>
          </cell>
          <cell r="AG340">
            <v>0</v>
          </cell>
          <cell r="AH340">
            <v>0</v>
          </cell>
          <cell r="AI340">
            <v>0</v>
          </cell>
        </row>
        <row r="341">
          <cell r="AE341">
            <v>4352.8100000000004</v>
          </cell>
          <cell r="AF341">
            <v>4352.8100000000004</v>
          </cell>
          <cell r="AG341">
            <v>4352.8100000000004</v>
          </cell>
          <cell r="AH341">
            <v>4352.8100000000004</v>
          </cell>
          <cell r="AI341">
            <v>4352.8100000000004</v>
          </cell>
        </row>
        <row r="342">
          <cell r="AE342">
            <v>0</v>
          </cell>
          <cell r="AF342">
            <v>0</v>
          </cell>
          <cell r="AG342">
            <v>0</v>
          </cell>
          <cell r="AH342">
            <v>0</v>
          </cell>
          <cell r="AI342">
            <v>0</v>
          </cell>
        </row>
        <row r="343">
          <cell r="AE343">
            <v>0</v>
          </cell>
          <cell r="AF343">
            <v>0</v>
          </cell>
          <cell r="AG343">
            <v>0</v>
          </cell>
          <cell r="AH343">
            <v>0</v>
          </cell>
          <cell r="AI343">
            <v>0</v>
          </cell>
        </row>
        <row r="344">
          <cell r="AE344">
            <v>0</v>
          </cell>
          <cell r="AF344">
            <v>0</v>
          </cell>
          <cell r="AG344">
            <v>0</v>
          </cell>
          <cell r="AH344">
            <v>0</v>
          </cell>
          <cell r="AI344">
            <v>0</v>
          </cell>
        </row>
        <row r="345">
          <cell r="AE345">
            <v>0</v>
          </cell>
          <cell r="AF345">
            <v>0</v>
          </cell>
          <cell r="AG345">
            <v>0</v>
          </cell>
          <cell r="AH345">
            <v>0</v>
          </cell>
          <cell r="AI345">
            <v>0</v>
          </cell>
        </row>
        <row r="346">
          <cell r="AE346">
            <v>0</v>
          </cell>
          <cell r="AF346">
            <v>0</v>
          </cell>
          <cell r="AG346">
            <v>0</v>
          </cell>
          <cell r="AH346">
            <v>0</v>
          </cell>
          <cell r="AI346">
            <v>0</v>
          </cell>
        </row>
        <row r="347">
          <cell r="AE347">
            <v>0</v>
          </cell>
          <cell r="AF347">
            <v>0</v>
          </cell>
          <cell r="AG347">
            <v>0</v>
          </cell>
          <cell r="AH347">
            <v>0</v>
          </cell>
          <cell r="AI347">
            <v>0</v>
          </cell>
        </row>
        <row r="348">
          <cell r="AE348">
            <v>4352.8100000000004</v>
          </cell>
          <cell r="AF348">
            <v>4352.8100000000004</v>
          </cell>
          <cell r="AG348">
            <v>4352.8100000000004</v>
          </cell>
          <cell r="AH348">
            <v>4352.8100000000004</v>
          </cell>
          <cell r="AI348">
            <v>4352.8100000000004</v>
          </cell>
        </row>
        <row r="351">
          <cell r="AE351">
            <v>75092.259999999995</v>
          </cell>
          <cell r="AF351">
            <v>79218.12000000001</v>
          </cell>
          <cell r="AG351">
            <v>79218.12000000001</v>
          </cell>
          <cell r="AH351">
            <v>79218.12000000001</v>
          </cell>
          <cell r="AI351">
            <v>79218.12000000001</v>
          </cell>
        </row>
        <row r="352">
          <cell r="AE352">
            <v>0</v>
          </cell>
          <cell r="AF352">
            <v>0</v>
          </cell>
          <cell r="AG352">
            <v>0</v>
          </cell>
          <cell r="AH352">
            <v>0</v>
          </cell>
          <cell r="AI352">
            <v>0</v>
          </cell>
        </row>
        <row r="353">
          <cell r="AE353">
            <v>0</v>
          </cell>
          <cell r="AF353">
            <v>0</v>
          </cell>
          <cell r="AG353">
            <v>0</v>
          </cell>
          <cell r="AH353">
            <v>0</v>
          </cell>
          <cell r="AI353">
            <v>0</v>
          </cell>
        </row>
        <row r="354">
          <cell r="AE354">
            <v>0</v>
          </cell>
          <cell r="AF354">
            <v>0</v>
          </cell>
          <cell r="AG354">
            <v>0</v>
          </cell>
          <cell r="AH354">
            <v>0</v>
          </cell>
          <cell r="AI354">
            <v>0</v>
          </cell>
        </row>
        <row r="355">
          <cell r="AE355">
            <v>0</v>
          </cell>
          <cell r="AF355">
            <v>0</v>
          </cell>
          <cell r="AG355">
            <v>0</v>
          </cell>
          <cell r="AH355">
            <v>0</v>
          </cell>
          <cell r="AI355">
            <v>0</v>
          </cell>
        </row>
        <row r="356">
          <cell r="AE356">
            <v>4248.32</v>
          </cell>
          <cell r="AF356">
            <v>10050</v>
          </cell>
          <cell r="AG356">
            <v>10050</v>
          </cell>
          <cell r="AH356">
            <v>10050</v>
          </cell>
          <cell r="AI356">
            <v>10050</v>
          </cell>
        </row>
        <row r="357">
          <cell r="AE357">
            <v>0</v>
          </cell>
          <cell r="AF357">
            <v>0</v>
          </cell>
          <cell r="AG357">
            <v>0</v>
          </cell>
          <cell r="AH357">
            <v>0</v>
          </cell>
          <cell r="AI357">
            <v>0</v>
          </cell>
        </row>
        <row r="358">
          <cell r="AE358">
            <v>0</v>
          </cell>
          <cell r="AF358">
            <v>0</v>
          </cell>
          <cell r="AG358">
            <v>0</v>
          </cell>
          <cell r="AH358">
            <v>0</v>
          </cell>
          <cell r="AI358">
            <v>0</v>
          </cell>
        </row>
        <row r="359">
          <cell r="AE359">
            <v>59647</v>
          </cell>
          <cell r="AF359">
            <v>59647</v>
          </cell>
          <cell r="AG359">
            <v>59647</v>
          </cell>
          <cell r="AH359">
            <v>59647</v>
          </cell>
          <cell r="AI359">
            <v>59647</v>
          </cell>
        </row>
        <row r="360">
          <cell r="AE360">
            <v>23211.269999999997</v>
          </cell>
          <cell r="AF360">
            <v>23310.269999999997</v>
          </cell>
          <cell r="AG360">
            <v>23310.269999999997</v>
          </cell>
          <cell r="AH360">
            <v>23310.269999999997</v>
          </cell>
          <cell r="AI360">
            <v>23310.269999999997</v>
          </cell>
        </row>
        <row r="361">
          <cell r="AE361">
            <v>933.72</v>
          </cell>
          <cell r="AF361">
            <v>933.72</v>
          </cell>
          <cell r="AG361">
            <v>933.72</v>
          </cell>
          <cell r="AH361">
            <v>933.72</v>
          </cell>
          <cell r="AI361">
            <v>933.72</v>
          </cell>
        </row>
        <row r="362">
          <cell r="AE362">
            <v>0</v>
          </cell>
          <cell r="AF362">
            <v>0</v>
          </cell>
          <cell r="AG362">
            <v>0</v>
          </cell>
          <cell r="AH362">
            <v>0</v>
          </cell>
          <cell r="AI362">
            <v>0</v>
          </cell>
        </row>
        <row r="363">
          <cell r="AE363">
            <v>163132.56999999998</v>
          </cell>
          <cell r="AF363">
            <v>173159.11</v>
          </cell>
          <cell r="AG363">
            <v>173159.11</v>
          </cell>
          <cell r="AH363">
            <v>173159.11</v>
          </cell>
          <cell r="AI363">
            <v>173159.11</v>
          </cell>
        </row>
        <row r="364">
          <cell r="AE364">
            <v>919472.31872414215</v>
          </cell>
          <cell r="AF364">
            <v>2430270.9316706895</v>
          </cell>
          <cell r="AG364">
            <v>2681855.9316706895</v>
          </cell>
          <cell r="AH364">
            <v>2787299.393209151</v>
          </cell>
          <cell r="AI364">
            <v>2787299.393209151</v>
          </cell>
        </row>
      </sheetData>
      <sheetData sheetId="7">
        <row r="2">
          <cell r="AD2">
            <v>1</v>
          </cell>
          <cell r="AE2" t="str">
            <v>Q1</v>
          </cell>
          <cell r="AF2" t="str">
            <v>Q2</v>
          </cell>
          <cell r="AG2" t="str">
            <v>Q3</v>
          </cell>
          <cell r="AH2" t="str">
            <v>Q4</v>
          </cell>
          <cell r="AI2" t="str">
            <v>Total</v>
          </cell>
        </row>
        <row r="3">
          <cell r="AD3">
            <v>2</v>
          </cell>
          <cell r="AE3">
            <v>43525</v>
          </cell>
          <cell r="AF3">
            <v>43617</v>
          </cell>
          <cell r="AG3">
            <v>43709</v>
          </cell>
          <cell r="AH3">
            <v>43800</v>
          </cell>
          <cell r="AI3" t="str">
            <v>2019</v>
          </cell>
        </row>
        <row r="4">
          <cell r="AD4">
            <v>3</v>
          </cell>
          <cell r="AE4" t="str">
            <v>Actual</v>
          </cell>
          <cell r="AF4" t="str">
            <v>Forecast</v>
          </cell>
          <cell r="AG4" t="str">
            <v>Forecast</v>
          </cell>
          <cell r="AH4" t="str">
            <v>Forecast</v>
          </cell>
          <cell r="AI4" t="str">
            <v>LE</v>
          </cell>
        </row>
        <row r="5">
          <cell r="AD5">
            <v>4</v>
          </cell>
        </row>
        <row r="6">
          <cell r="AD6">
            <v>5</v>
          </cell>
          <cell r="AE6">
            <v>116461.62</v>
          </cell>
          <cell r="AF6">
            <v>297580.11000000004</v>
          </cell>
          <cell r="AG6">
            <v>446370.11000000004</v>
          </cell>
          <cell r="AH6">
            <v>595480.11</v>
          </cell>
          <cell r="AI6">
            <v>595480.11</v>
          </cell>
        </row>
        <row r="7">
          <cell r="AD7">
            <v>6</v>
          </cell>
          <cell r="AE7">
            <v>0</v>
          </cell>
          <cell r="AF7">
            <v>0</v>
          </cell>
          <cell r="AG7">
            <v>0</v>
          </cell>
          <cell r="AH7">
            <v>0</v>
          </cell>
          <cell r="AI7">
            <v>0</v>
          </cell>
        </row>
        <row r="8">
          <cell r="AD8">
            <v>7</v>
          </cell>
          <cell r="AE8">
            <v>0</v>
          </cell>
          <cell r="AF8">
            <v>0</v>
          </cell>
          <cell r="AG8">
            <v>0</v>
          </cell>
          <cell r="AH8">
            <v>0</v>
          </cell>
          <cell r="AI8">
            <v>0</v>
          </cell>
        </row>
        <row r="9">
          <cell r="AD9">
            <v>8</v>
          </cell>
          <cell r="AE9">
            <v>0</v>
          </cell>
          <cell r="AF9">
            <v>0</v>
          </cell>
          <cell r="AG9">
            <v>0</v>
          </cell>
          <cell r="AH9">
            <v>0</v>
          </cell>
          <cell r="AI9">
            <v>0</v>
          </cell>
        </row>
        <row r="10">
          <cell r="AD10">
            <v>9</v>
          </cell>
          <cell r="AE10">
            <v>4458.87</v>
          </cell>
          <cell r="AF10">
            <v>4458.87</v>
          </cell>
          <cell r="AG10">
            <v>4458.87</v>
          </cell>
          <cell r="AH10">
            <v>4458.87</v>
          </cell>
          <cell r="AI10">
            <v>4458.87</v>
          </cell>
        </row>
        <row r="11">
          <cell r="AD11">
            <v>10</v>
          </cell>
          <cell r="AE11">
            <v>0</v>
          </cell>
          <cell r="AF11">
            <v>0</v>
          </cell>
          <cell r="AG11">
            <v>0</v>
          </cell>
          <cell r="AH11">
            <v>0</v>
          </cell>
          <cell r="AI11">
            <v>0</v>
          </cell>
        </row>
        <row r="12">
          <cell r="AD12">
            <v>11</v>
          </cell>
          <cell r="AE12">
            <v>0</v>
          </cell>
          <cell r="AF12">
            <v>0</v>
          </cell>
          <cell r="AG12">
            <v>0</v>
          </cell>
          <cell r="AH12">
            <v>0</v>
          </cell>
          <cell r="AI12">
            <v>0</v>
          </cell>
        </row>
        <row r="13">
          <cell r="AD13">
            <v>12</v>
          </cell>
          <cell r="AE13">
            <v>0.18999999999999773</v>
          </cell>
          <cell r="AF13">
            <v>0.18999999999999773</v>
          </cell>
          <cell r="AG13">
            <v>0.18999999999999773</v>
          </cell>
          <cell r="AH13">
            <v>0.18999999999999773</v>
          </cell>
          <cell r="AI13">
            <v>0.18999999999999773</v>
          </cell>
        </row>
        <row r="14">
          <cell r="AD14">
            <v>13</v>
          </cell>
          <cell r="AE14">
            <v>0</v>
          </cell>
          <cell r="AF14">
            <v>0</v>
          </cell>
          <cell r="AG14">
            <v>0</v>
          </cell>
          <cell r="AH14">
            <v>0</v>
          </cell>
          <cell r="AI14">
            <v>0</v>
          </cell>
        </row>
        <row r="15">
          <cell r="AD15">
            <v>14</v>
          </cell>
          <cell r="AE15">
            <v>0</v>
          </cell>
          <cell r="AF15">
            <v>0</v>
          </cell>
          <cell r="AG15">
            <v>0</v>
          </cell>
          <cell r="AH15">
            <v>0</v>
          </cell>
          <cell r="AI15">
            <v>0</v>
          </cell>
        </row>
        <row r="16">
          <cell r="AD16">
            <v>15</v>
          </cell>
          <cell r="AE16">
            <v>89.460000000000008</v>
          </cell>
          <cell r="AF16">
            <v>89.460000000000008</v>
          </cell>
          <cell r="AG16">
            <v>89.460000000000008</v>
          </cell>
          <cell r="AH16">
            <v>89.460000000000008</v>
          </cell>
          <cell r="AI16">
            <v>89.460000000000008</v>
          </cell>
        </row>
        <row r="17">
          <cell r="AD17">
            <v>16</v>
          </cell>
          <cell r="AE17">
            <v>992.28999999999792</v>
          </cell>
          <cell r="AF17">
            <v>49807.780000000006</v>
          </cell>
          <cell r="AG17">
            <v>83557.78</v>
          </cell>
          <cell r="AH17">
            <v>117307.78</v>
          </cell>
          <cell r="AI17">
            <v>117307.78</v>
          </cell>
        </row>
        <row r="18">
          <cell r="AD18">
            <v>17</v>
          </cell>
          <cell r="AE18">
            <v>0</v>
          </cell>
          <cell r="AF18">
            <v>0</v>
          </cell>
          <cell r="AG18">
            <v>0</v>
          </cell>
          <cell r="AH18">
            <v>0</v>
          </cell>
          <cell r="AI18">
            <v>0</v>
          </cell>
        </row>
        <row r="19">
          <cell r="AD19">
            <v>18</v>
          </cell>
          <cell r="AE19">
            <v>5540.8099999999977</v>
          </cell>
          <cell r="AF19">
            <v>54356.3</v>
          </cell>
          <cell r="AG19">
            <v>88106.3</v>
          </cell>
          <cell r="AH19">
            <v>121856.3</v>
          </cell>
          <cell r="AI19">
            <v>121856.3</v>
          </cell>
        </row>
        <row r="20">
          <cell r="AD20">
            <v>19</v>
          </cell>
        </row>
        <row r="21">
          <cell r="AD21">
            <v>20</v>
          </cell>
          <cell r="AE21">
            <v>0</v>
          </cell>
          <cell r="AF21">
            <v>0</v>
          </cell>
          <cell r="AG21">
            <v>0</v>
          </cell>
          <cell r="AH21">
            <v>0</v>
          </cell>
          <cell r="AI21">
            <v>0</v>
          </cell>
        </row>
        <row r="22">
          <cell r="AD22">
            <v>21</v>
          </cell>
          <cell r="AE22">
            <v>0</v>
          </cell>
          <cell r="AF22">
            <v>0</v>
          </cell>
          <cell r="AG22">
            <v>0</v>
          </cell>
          <cell r="AH22">
            <v>0</v>
          </cell>
          <cell r="AI22">
            <v>0</v>
          </cell>
        </row>
        <row r="23">
          <cell r="AD23">
            <v>22</v>
          </cell>
          <cell r="AE23">
            <v>0</v>
          </cell>
          <cell r="AF23">
            <v>0</v>
          </cell>
          <cell r="AG23">
            <v>0</v>
          </cell>
          <cell r="AH23">
            <v>0</v>
          </cell>
          <cell r="AI23">
            <v>0</v>
          </cell>
        </row>
        <row r="24">
          <cell r="AD24">
            <v>23</v>
          </cell>
          <cell r="AE24">
            <v>0</v>
          </cell>
          <cell r="AF24">
            <v>0</v>
          </cell>
          <cell r="AG24">
            <v>0</v>
          </cell>
          <cell r="AH24">
            <v>0</v>
          </cell>
          <cell r="AI24">
            <v>0</v>
          </cell>
        </row>
        <row r="25">
          <cell r="AD25">
            <v>24</v>
          </cell>
          <cell r="AE25">
            <v>0</v>
          </cell>
          <cell r="AF25">
            <v>0</v>
          </cell>
          <cell r="AG25">
            <v>0</v>
          </cell>
          <cell r="AH25">
            <v>0</v>
          </cell>
          <cell r="AI25">
            <v>0</v>
          </cell>
        </row>
        <row r="26">
          <cell r="AD26">
            <v>25</v>
          </cell>
          <cell r="AE26">
            <v>0</v>
          </cell>
          <cell r="AF26">
            <v>48034</v>
          </cell>
          <cell r="AG26">
            <v>80534</v>
          </cell>
          <cell r="AH26">
            <v>113034</v>
          </cell>
          <cell r="AI26">
            <v>113034</v>
          </cell>
        </row>
        <row r="27">
          <cell r="AD27">
            <v>26</v>
          </cell>
          <cell r="AE27">
            <v>0</v>
          </cell>
          <cell r="AF27">
            <v>0</v>
          </cell>
          <cell r="AG27">
            <v>0</v>
          </cell>
          <cell r="AH27">
            <v>0</v>
          </cell>
          <cell r="AI27">
            <v>0</v>
          </cell>
        </row>
        <row r="28">
          <cell r="AD28">
            <v>27</v>
          </cell>
          <cell r="AE28">
            <v>0</v>
          </cell>
          <cell r="AF28">
            <v>0</v>
          </cell>
          <cell r="AG28">
            <v>0</v>
          </cell>
          <cell r="AH28">
            <v>0</v>
          </cell>
          <cell r="AI28">
            <v>0</v>
          </cell>
        </row>
        <row r="29">
          <cell r="AD29">
            <v>28</v>
          </cell>
          <cell r="AE29">
            <v>1360.67</v>
          </cell>
          <cell r="AF29">
            <v>1360.67</v>
          </cell>
          <cell r="AG29">
            <v>1360.67</v>
          </cell>
          <cell r="AH29">
            <v>1360.67</v>
          </cell>
          <cell r="AI29">
            <v>1360.67</v>
          </cell>
        </row>
        <row r="30">
          <cell r="AD30">
            <v>29</v>
          </cell>
          <cell r="AE30">
            <v>37157.03</v>
          </cell>
          <cell r="AF30">
            <v>60857.03</v>
          </cell>
          <cell r="AG30">
            <v>84557.03</v>
          </cell>
          <cell r="AH30">
            <v>108457.03</v>
          </cell>
          <cell r="AI30">
            <v>108457.03</v>
          </cell>
        </row>
        <row r="31">
          <cell r="AD31">
            <v>30</v>
          </cell>
          <cell r="AE31">
            <v>5868.4100000000008</v>
          </cell>
          <cell r="AF31">
            <v>9588.41</v>
          </cell>
          <cell r="AG31">
            <v>13308.41</v>
          </cell>
          <cell r="AH31">
            <v>17148.41</v>
          </cell>
          <cell r="AI31">
            <v>17148.41</v>
          </cell>
        </row>
        <row r="32">
          <cell r="AD32">
            <v>31</v>
          </cell>
          <cell r="AE32">
            <v>0</v>
          </cell>
          <cell r="AF32">
            <v>0</v>
          </cell>
          <cell r="AG32">
            <v>0</v>
          </cell>
          <cell r="AH32">
            <v>0</v>
          </cell>
          <cell r="AI32">
            <v>0</v>
          </cell>
        </row>
        <row r="33">
          <cell r="AD33">
            <v>32</v>
          </cell>
          <cell r="AE33">
            <v>44386.11</v>
          </cell>
          <cell r="AF33">
            <v>119840.11</v>
          </cell>
          <cell r="AG33">
            <v>179760.11000000002</v>
          </cell>
          <cell r="AH33">
            <v>240000.11000000002</v>
          </cell>
          <cell r="AI33">
            <v>240000.11000000002</v>
          </cell>
        </row>
        <row r="34">
          <cell r="AD34">
            <v>33</v>
          </cell>
        </row>
        <row r="35">
          <cell r="AD35">
            <v>34</v>
          </cell>
          <cell r="AE35">
            <v>0</v>
          </cell>
          <cell r="AF35">
            <v>0</v>
          </cell>
          <cell r="AG35">
            <v>0</v>
          </cell>
          <cell r="AH35">
            <v>0</v>
          </cell>
          <cell r="AI35">
            <v>0</v>
          </cell>
        </row>
        <row r="36">
          <cell r="AD36">
            <v>35</v>
          </cell>
          <cell r="AE36">
            <v>0</v>
          </cell>
          <cell r="AF36">
            <v>0</v>
          </cell>
          <cell r="AG36">
            <v>0</v>
          </cell>
          <cell r="AH36">
            <v>0</v>
          </cell>
          <cell r="AI36">
            <v>0</v>
          </cell>
        </row>
        <row r="37">
          <cell r="AD37">
            <v>36</v>
          </cell>
          <cell r="AE37">
            <v>0</v>
          </cell>
          <cell r="AF37">
            <v>0</v>
          </cell>
          <cell r="AG37">
            <v>0</v>
          </cell>
          <cell r="AH37">
            <v>0</v>
          </cell>
          <cell r="AI37">
            <v>0</v>
          </cell>
        </row>
        <row r="38">
          <cell r="AD38">
            <v>37</v>
          </cell>
          <cell r="AE38">
            <v>4630.5</v>
          </cell>
          <cell r="AF38">
            <v>4630.5</v>
          </cell>
          <cell r="AG38">
            <v>4630.5</v>
          </cell>
          <cell r="AH38">
            <v>4630.5</v>
          </cell>
          <cell r="AI38">
            <v>4630.5</v>
          </cell>
        </row>
        <row r="39">
          <cell r="AD39">
            <v>38</v>
          </cell>
          <cell r="AE39">
            <v>0</v>
          </cell>
          <cell r="AF39">
            <v>0</v>
          </cell>
          <cell r="AG39">
            <v>0</v>
          </cell>
          <cell r="AH39">
            <v>0</v>
          </cell>
          <cell r="AI39">
            <v>0</v>
          </cell>
        </row>
        <row r="40">
          <cell r="AD40">
            <v>39</v>
          </cell>
          <cell r="AE40">
            <v>0</v>
          </cell>
          <cell r="AF40">
            <v>34229</v>
          </cell>
          <cell r="AG40">
            <v>66729</v>
          </cell>
          <cell r="AH40">
            <v>99229</v>
          </cell>
          <cell r="AI40">
            <v>99229</v>
          </cell>
        </row>
        <row r="41">
          <cell r="AD41">
            <v>40</v>
          </cell>
          <cell r="AE41">
            <v>0</v>
          </cell>
          <cell r="AF41">
            <v>0</v>
          </cell>
          <cell r="AG41">
            <v>0</v>
          </cell>
          <cell r="AH41">
            <v>0</v>
          </cell>
          <cell r="AI41">
            <v>0</v>
          </cell>
        </row>
        <row r="42">
          <cell r="AD42">
            <v>41</v>
          </cell>
          <cell r="AE42">
            <v>0</v>
          </cell>
          <cell r="AF42">
            <v>0</v>
          </cell>
          <cell r="AG42">
            <v>0</v>
          </cell>
          <cell r="AH42">
            <v>0</v>
          </cell>
          <cell r="AI42">
            <v>0</v>
          </cell>
        </row>
        <row r="43">
          <cell r="AD43">
            <v>42</v>
          </cell>
          <cell r="AE43">
            <v>0</v>
          </cell>
          <cell r="AF43">
            <v>0</v>
          </cell>
          <cell r="AG43">
            <v>0</v>
          </cell>
          <cell r="AH43">
            <v>0</v>
          </cell>
          <cell r="AI43">
            <v>0</v>
          </cell>
        </row>
        <row r="44">
          <cell r="AD44">
            <v>43</v>
          </cell>
          <cell r="AE44">
            <v>39030.42</v>
          </cell>
          <cell r="AF44">
            <v>58530.42</v>
          </cell>
          <cell r="AG44">
            <v>78030.42</v>
          </cell>
          <cell r="AH44">
            <v>97530.42</v>
          </cell>
          <cell r="AI44">
            <v>97530.42</v>
          </cell>
        </row>
        <row r="45">
          <cell r="AD45">
            <v>44</v>
          </cell>
          <cell r="AE45">
            <v>9730.08</v>
          </cell>
          <cell r="AF45">
            <v>12850.08</v>
          </cell>
          <cell r="AG45">
            <v>15970.08</v>
          </cell>
          <cell r="AH45">
            <v>19090.080000000002</v>
          </cell>
          <cell r="AI45">
            <v>19090.080000000002</v>
          </cell>
        </row>
        <row r="46">
          <cell r="AD46">
            <v>45</v>
          </cell>
          <cell r="AE46">
            <v>0</v>
          </cell>
          <cell r="AF46">
            <v>0</v>
          </cell>
          <cell r="AG46">
            <v>0</v>
          </cell>
          <cell r="AH46">
            <v>0</v>
          </cell>
          <cell r="AI46">
            <v>0</v>
          </cell>
        </row>
        <row r="47">
          <cell r="AD47">
            <v>46</v>
          </cell>
          <cell r="AE47">
            <v>53391</v>
          </cell>
          <cell r="AF47">
            <v>110240</v>
          </cell>
          <cell r="AG47">
            <v>165359.99999999997</v>
          </cell>
          <cell r="AH47">
            <v>220480</v>
          </cell>
          <cell r="AI47">
            <v>220480</v>
          </cell>
        </row>
        <row r="48">
          <cell r="AD48">
            <v>47</v>
          </cell>
        </row>
        <row r="49">
          <cell r="AD49">
            <v>48</v>
          </cell>
          <cell r="AE49">
            <v>0</v>
          </cell>
          <cell r="AF49">
            <v>0</v>
          </cell>
          <cell r="AG49">
            <v>0</v>
          </cell>
          <cell r="AH49">
            <v>0</v>
          </cell>
          <cell r="AI49">
            <v>0</v>
          </cell>
        </row>
        <row r="50">
          <cell r="AD50">
            <v>49</v>
          </cell>
          <cell r="AE50">
            <v>0</v>
          </cell>
          <cell r="AF50">
            <v>0</v>
          </cell>
          <cell r="AG50">
            <v>0</v>
          </cell>
          <cell r="AH50">
            <v>0</v>
          </cell>
          <cell r="AI50">
            <v>0</v>
          </cell>
        </row>
        <row r="51">
          <cell r="AD51">
            <v>50</v>
          </cell>
          <cell r="AE51">
            <v>0</v>
          </cell>
          <cell r="AF51">
            <v>0</v>
          </cell>
          <cell r="AG51">
            <v>0</v>
          </cell>
          <cell r="AH51">
            <v>0</v>
          </cell>
          <cell r="AI51">
            <v>0</v>
          </cell>
        </row>
        <row r="52">
          <cell r="AD52">
            <v>51</v>
          </cell>
          <cell r="AE52">
            <v>0</v>
          </cell>
          <cell r="AF52">
            <v>0</v>
          </cell>
          <cell r="AG52">
            <v>0</v>
          </cell>
          <cell r="AH52">
            <v>0</v>
          </cell>
          <cell r="AI52">
            <v>0</v>
          </cell>
        </row>
        <row r="53">
          <cell r="AD53">
            <v>52</v>
          </cell>
          <cell r="AE53">
            <v>0</v>
          </cell>
          <cell r="AF53">
            <v>0</v>
          </cell>
          <cell r="AG53">
            <v>0</v>
          </cell>
          <cell r="AH53">
            <v>0</v>
          </cell>
          <cell r="AI53">
            <v>0</v>
          </cell>
        </row>
        <row r="54">
          <cell r="AD54">
            <v>53</v>
          </cell>
          <cell r="AE54">
            <v>0</v>
          </cell>
          <cell r="AF54">
            <v>0</v>
          </cell>
          <cell r="AG54">
            <v>0</v>
          </cell>
          <cell r="AH54">
            <v>0</v>
          </cell>
          <cell r="AI54">
            <v>0</v>
          </cell>
        </row>
        <row r="55">
          <cell r="AD55">
            <v>54</v>
          </cell>
          <cell r="AE55">
            <v>0</v>
          </cell>
          <cell r="AF55">
            <v>0</v>
          </cell>
          <cell r="AG55">
            <v>0</v>
          </cell>
          <cell r="AH55">
            <v>0</v>
          </cell>
          <cell r="AI55">
            <v>0</v>
          </cell>
        </row>
        <row r="56">
          <cell r="AD56">
            <v>55</v>
          </cell>
          <cell r="AE56">
            <v>0</v>
          </cell>
          <cell r="AF56">
            <v>0</v>
          </cell>
          <cell r="AG56">
            <v>0</v>
          </cell>
          <cell r="AH56">
            <v>0</v>
          </cell>
          <cell r="AI56">
            <v>0</v>
          </cell>
        </row>
        <row r="57">
          <cell r="AD57">
            <v>56</v>
          </cell>
          <cell r="AE57">
            <v>0</v>
          </cell>
          <cell r="AF57">
            <v>0</v>
          </cell>
          <cell r="AG57">
            <v>0</v>
          </cell>
          <cell r="AH57">
            <v>0</v>
          </cell>
          <cell r="AI57">
            <v>0</v>
          </cell>
        </row>
        <row r="58">
          <cell r="AD58">
            <v>57</v>
          </cell>
          <cell r="AE58">
            <v>10263.450000000001</v>
          </cell>
          <cell r="AF58">
            <v>10263.450000000001</v>
          </cell>
          <cell r="AG58">
            <v>10263.450000000001</v>
          </cell>
          <cell r="AH58">
            <v>10263.450000000001</v>
          </cell>
          <cell r="AI58">
            <v>10263.450000000001</v>
          </cell>
        </row>
        <row r="59">
          <cell r="AD59">
            <v>58</v>
          </cell>
          <cell r="AE59">
            <v>2880.25</v>
          </cell>
          <cell r="AF59">
            <v>2880.25</v>
          </cell>
          <cell r="AG59">
            <v>2880.25</v>
          </cell>
          <cell r="AH59">
            <v>2880.25</v>
          </cell>
          <cell r="AI59">
            <v>2880.25</v>
          </cell>
        </row>
        <row r="60">
          <cell r="AD60">
            <v>59</v>
          </cell>
          <cell r="AE60">
            <v>0</v>
          </cell>
          <cell r="AF60">
            <v>0</v>
          </cell>
          <cell r="AG60">
            <v>0</v>
          </cell>
          <cell r="AH60">
            <v>0</v>
          </cell>
          <cell r="AI60">
            <v>0</v>
          </cell>
        </row>
        <row r="61">
          <cell r="AD61">
            <v>60</v>
          </cell>
          <cell r="AE61">
            <v>13143.7</v>
          </cell>
          <cell r="AF61">
            <v>13143.7</v>
          </cell>
          <cell r="AG61">
            <v>13143.7</v>
          </cell>
          <cell r="AH61">
            <v>13143.7</v>
          </cell>
          <cell r="AI61">
            <v>13143.7</v>
          </cell>
        </row>
        <row r="62">
          <cell r="AD62">
            <v>47</v>
          </cell>
          <cell r="AE62">
            <v>116461.62</v>
          </cell>
          <cell r="AF62">
            <v>297580.11000000004</v>
          </cell>
          <cell r="AG62">
            <v>446370.11000000004</v>
          </cell>
          <cell r="AH62">
            <v>595480.11</v>
          </cell>
          <cell r="AI62">
            <v>595480.11</v>
          </cell>
        </row>
      </sheetData>
      <sheetData sheetId="8">
        <row r="2">
          <cell r="AD2" t="str">
            <v>Q1</v>
          </cell>
          <cell r="AE2" t="str">
            <v>Q2</v>
          </cell>
          <cell r="AF2" t="str">
            <v>Q3</v>
          </cell>
          <cell r="AG2" t="str">
            <v>Q4</v>
          </cell>
        </row>
        <row r="3">
          <cell r="AD3">
            <v>43525</v>
          </cell>
          <cell r="AE3">
            <v>43617</v>
          </cell>
          <cell r="AF3">
            <v>43709</v>
          </cell>
          <cell r="AG3">
            <v>43800</v>
          </cell>
        </row>
        <row r="4">
          <cell r="AD4" t="str">
            <v>Actual</v>
          </cell>
          <cell r="AE4" t="str">
            <v>Forecast</v>
          </cell>
          <cell r="AF4" t="str">
            <v>Forecast</v>
          </cell>
          <cell r="AG4" t="str">
            <v>Forecast</v>
          </cell>
        </row>
        <row r="7">
          <cell r="AD7">
            <v>479473.91</v>
          </cell>
          <cell r="AE7">
            <v>4665073.25</v>
          </cell>
          <cell r="AF7">
            <v>10108985.696</v>
          </cell>
          <cell r="AG7">
            <v>18886059.344000001</v>
          </cell>
        </row>
        <row r="8">
          <cell r="AD8">
            <v>227312.65</v>
          </cell>
          <cell r="AE8">
            <v>486089.63600000006</v>
          </cell>
          <cell r="AF8">
            <v>703128.60200000007</v>
          </cell>
          <cell r="AG8">
            <v>927980.53</v>
          </cell>
        </row>
        <row r="9">
          <cell r="AD9">
            <v>260303.29</v>
          </cell>
          <cell r="AE9">
            <v>447803.29000000004</v>
          </cell>
          <cell r="AF9">
            <v>635303.29</v>
          </cell>
          <cell r="AG9">
            <v>822803.29</v>
          </cell>
        </row>
        <row r="10">
          <cell r="AD10">
            <v>0</v>
          </cell>
          <cell r="AE10">
            <v>0</v>
          </cell>
          <cell r="AF10">
            <v>0</v>
          </cell>
          <cell r="AG10">
            <v>0</v>
          </cell>
        </row>
        <row r="11">
          <cell r="AD11">
            <v>0</v>
          </cell>
          <cell r="AE11">
            <v>0</v>
          </cell>
          <cell r="AF11">
            <v>0</v>
          </cell>
          <cell r="AG11">
            <v>0</v>
          </cell>
        </row>
        <row r="12">
          <cell r="AD12">
            <v>-8935.1299999999901</v>
          </cell>
          <cell r="AE12">
            <v>991064.87</v>
          </cell>
          <cell r="AF12">
            <v>4081222.79</v>
          </cell>
          <cell r="AG12">
            <v>9231485.9900000002</v>
          </cell>
        </row>
        <row r="13">
          <cell r="AD13">
            <v>-58406.899999999994</v>
          </cell>
          <cell r="AE13">
            <v>820115.45400000003</v>
          </cell>
          <cell r="AF13">
            <v>1524331.014</v>
          </cell>
          <cell r="AG13">
            <v>3538389.534</v>
          </cell>
        </row>
        <row r="14">
          <cell r="AD14">
            <v>0</v>
          </cell>
          <cell r="AE14">
            <v>0</v>
          </cell>
          <cell r="AF14">
            <v>0</v>
          </cell>
          <cell r="AG14">
            <v>0</v>
          </cell>
        </row>
        <row r="15">
          <cell r="AD15">
            <v>0</v>
          </cell>
          <cell r="AE15">
            <v>0</v>
          </cell>
          <cell r="AF15">
            <v>0</v>
          </cell>
          <cell r="AG15">
            <v>0</v>
          </cell>
        </row>
        <row r="16">
          <cell r="AD16">
            <v>84200</v>
          </cell>
          <cell r="AE16">
            <v>444000</v>
          </cell>
          <cell r="AF16">
            <v>564000</v>
          </cell>
          <cell r="AG16">
            <v>564000</v>
          </cell>
        </row>
        <row r="17">
          <cell r="AD17">
            <v>0</v>
          </cell>
          <cell r="AE17">
            <v>0</v>
          </cell>
          <cell r="AF17">
            <v>0</v>
          </cell>
          <cell r="AG17">
            <v>0</v>
          </cell>
        </row>
        <row r="18">
          <cell r="AD18">
            <v>0</v>
          </cell>
          <cell r="AE18">
            <v>1125000</v>
          </cell>
          <cell r="AF18">
            <v>2250000</v>
          </cell>
          <cell r="AG18">
            <v>3375000</v>
          </cell>
        </row>
        <row r="19">
          <cell r="AD19">
            <v>0</v>
          </cell>
          <cell r="AE19">
            <v>250000</v>
          </cell>
          <cell r="AF19">
            <v>250000</v>
          </cell>
          <cell r="AG19">
            <v>250000</v>
          </cell>
        </row>
        <row r="20">
          <cell r="AD20">
            <v>0</v>
          </cell>
          <cell r="AE20">
            <v>126000</v>
          </cell>
          <cell r="AF20">
            <v>126000</v>
          </cell>
          <cell r="AG20">
            <v>126000</v>
          </cell>
        </row>
        <row r="21">
          <cell r="AD21">
            <v>-25000</v>
          </cell>
          <cell r="AE21">
            <v>-25000</v>
          </cell>
          <cell r="AF21">
            <v>-25000</v>
          </cell>
          <cell r="AG21">
            <v>50400</v>
          </cell>
        </row>
        <row r="22">
          <cell r="AD22">
            <v>53350</v>
          </cell>
          <cell r="AE22">
            <v>1064120</v>
          </cell>
          <cell r="AF22">
            <v>1169120</v>
          </cell>
          <cell r="AG22">
            <v>1169120</v>
          </cell>
        </row>
        <row r="23">
          <cell r="AD23">
            <v>0</v>
          </cell>
          <cell r="AE23">
            <v>0</v>
          </cell>
          <cell r="AF23">
            <v>0</v>
          </cell>
          <cell r="AG23">
            <v>0</v>
          </cell>
        </row>
        <row r="24">
          <cell r="AD24">
            <v>0</v>
          </cell>
          <cell r="AE24">
            <v>0</v>
          </cell>
          <cell r="AF24">
            <v>0</v>
          </cell>
          <cell r="AG24">
            <v>0</v>
          </cell>
        </row>
        <row r="25">
          <cell r="AD25">
            <v>0</v>
          </cell>
          <cell r="AE25">
            <v>859999.99999999988</v>
          </cell>
          <cell r="AF25">
            <v>859999.99999999988</v>
          </cell>
          <cell r="AG25">
            <v>859999.99999999988</v>
          </cell>
        </row>
        <row r="26">
          <cell r="AD26">
            <v>53350</v>
          </cell>
          <cell r="AE26">
            <v>204120</v>
          </cell>
          <cell r="AF26">
            <v>309120</v>
          </cell>
          <cell r="AG26">
            <v>309120</v>
          </cell>
        </row>
        <row r="27">
          <cell r="AD27">
            <v>202240.34999999998</v>
          </cell>
          <cell r="AE27">
            <v>749412.32500000007</v>
          </cell>
          <cell r="AF27">
            <v>1038786.3250000001</v>
          </cell>
          <cell r="AG27">
            <v>1663707.0560000001</v>
          </cell>
        </row>
        <row r="28">
          <cell r="AD28">
            <v>123753.28</v>
          </cell>
          <cell r="AE28">
            <v>497488</v>
          </cell>
          <cell r="AF28">
            <v>664920</v>
          </cell>
          <cell r="AG28">
            <v>994976</v>
          </cell>
        </row>
        <row r="29">
          <cell r="AD29">
            <v>0</v>
          </cell>
          <cell r="AE29">
            <v>0</v>
          </cell>
          <cell r="AF29">
            <v>0</v>
          </cell>
          <cell r="AG29">
            <v>0</v>
          </cell>
        </row>
        <row r="30">
          <cell r="AD30">
            <v>40232.610000000008</v>
          </cell>
          <cell r="AE30">
            <v>90000</v>
          </cell>
          <cell r="AF30">
            <v>135000</v>
          </cell>
          <cell r="AG30">
            <v>180000</v>
          </cell>
        </row>
        <row r="31">
          <cell r="AD31">
            <v>0</v>
          </cell>
          <cell r="AE31">
            <v>37793.994492537313</v>
          </cell>
          <cell r="AF31">
            <v>37793.994492537313</v>
          </cell>
          <cell r="AG31">
            <v>37793.994492537313</v>
          </cell>
        </row>
        <row r="32">
          <cell r="AD32">
            <v>21410.37</v>
          </cell>
          <cell r="AE32">
            <v>819410.37</v>
          </cell>
          <cell r="AF32">
            <v>822266.37</v>
          </cell>
          <cell r="AG32">
            <v>822266.37</v>
          </cell>
        </row>
        <row r="33">
          <cell r="AD33">
            <v>142765.96</v>
          </cell>
          <cell r="AE33">
            <v>544480</v>
          </cell>
          <cell r="AF33">
            <v>1171720</v>
          </cell>
          <cell r="AG33">
            <v>1608960</v>
          </cell>
        </row>
        <row r="34">
          <cell r="AD34">
            <v>132092.09999999998</v>
          </cell>
          <cell r="AE34">
            <v>264000</v>
          </cell>
          <cell r="AF34">
            <v>396000</v>
          </cell>
          <cell r="AG34">
            <v>528000</v>
          </cell>
        </row>
        <row r="35">
          <cell r="AD35">
            <v>546455.48</v>
          </cell>
          <cell r="AE35">
            <v>6091141.1417825874</v>
          </cell>
          <cell r="AF35">
            <v>10722448.296813421</v>
          </cell>
          <cell r="AG35">
            <v>15731588.487769254</v>
          </cell>
        </row>
        <row r="36">
          <cell r="AD36">
            <v>378970.61</v>
          </cell>
          <cell r="AE36">
            <v>3439535.0733333332</v>
          </cell>
          <cell r="AF36">
            <v>6500099.5366666671</v>
          </cell>
          <cell r="AG36">
            <v>9560664</v>
          </cell>
        </row>
        <row r="37">
          <cell r="AD37">
            <v>167484.87</v>
          </cell>
          <cell r="AE37">
            <v>1048107.6237916668</v>
          </cell>
          <cell r="AF37">
            <v>1473360.9400166669</v>
          </cell>
          <cell r="AG37">
            <v>1920114.2562416669</v>
          </cell>
        </row>
        <row r="38">
          <cell r="AD38">
            <v>0</v>
          </cell>
          <cell r="AE38">
            <v>1603498.444657587</v>
          </cell>
          <cell r="AF38">
            <v>2748987.820130087</v>
          </cell>
          <cell r="AG38">
            <v>4250810.2315275874</v>
          </cell>
        </row>
        <row r="39">
          <cell r="AD39">
            <v>39148</v>
          </cell>
          <cell r="AE39">
            <v>190000</v>
          </cell>
          <cell r="AF39">
            <v>295000</v>
          </cell>
          <cell r="AG39">
            <v>400000</v>
          </cell>
        </row>
        <row r="40">
          <cell r="AD40">
            <v>0</v>
          </cell>
          <cell r="AE40">
            <v>0</v>
          </cell>
          <cell r="AF40">
            <v>0</v>
          </cell>
          <cell r="AG40">
            <v>0</v>
          </cell>
        </row>
        <row r="41">
          <cell r="AD41">
            <v>39148</v>
          </cell>
          <cell r="AE41">
            <v>190000</v>
          </cell>
          <cell r="AF41">
            <v>295000</v>
          </cell>
          <cell r="AG41">
            <v>400000</v>
          </cell>
        </row>
        <row r="42">
          <cell r="AD42">
            <v>1780922.0599999998</v>
          </cell>
          <cell r="AE42">
            <v>15012919.081275124</v>
          </cell>
          <cell r="AF42">
            <v>26562040.682305962</v>
          </cell>
          <cell r="AG42">
            <v>42022471.252261788</v>
          </cell>
        </row>
        <row r="43">
          <cell r="AD43">
            <v>-721573.46</v>
          </cell>
          <cell r="AE43">
            <v>-6014372.2685100501</v>
          </cell>
          <cell r="AF43">
            <v>-10634020.908922384</v>
          </cell>
          <cell r="AG43">
            <v>-16818193.136904716</v>
          </cell>
        </row>
        <row r="44">
          <cell r="AD44">
            <v>1059348.5999999999</v>
          </cell>
          <cell r="AE44">
            <v>8998546.812765073</v>
          </cell>
          <cell r="AF44">
            <v>15928019.773383578</v>
          </cell>
          <cell r="AG44">
            <v>25204278.115357071</v>
          </cell>
        </row>
        <row r="46">
          <cell r="AD46">
            <v>0</v>
          </cell>
          <cell r="AE46">
            <v>0</v>
          </cell>
          <cell r="AF46">
            <v>0</v>
          </cell>
          <cell r="AG46">
            <v>0</v>
          </cell>
        </row>
        <row r="47">
          <cell r="AD47">
            <v>0</v>
          </cell>
          <cell r="AE47">
            <v>0</v>
          </cell>
          <cell r="AF47">
            <v>0</v>
          </cell>
          <cell r="AG47">
            <v>0</v>
          </cell>
        </row>
        <row r="48">
          <cell r="AD48">
            <v>0</v>
          </cell>
          <cell r="AE48">
            <v>0</v>
          </cell>
          <cell r="AF48">
            <v>0</v>
          </cell>
          <cell r="AG48">
            <v>0</v>
          </cell>
        </row>
        <row r="49">
          <cell r="AD49">
            <v>0</v>
          </cell>
          <cell r="AE49">
            <v>0</v>
          </cell>
          <cell r="AF49">
            <v>0</v>
          </cell>
          <cell r="AG49">
            <v>0</v>
          </cell>
        </row>
        <row r="50">
          <cell r="AD50">
            <v>0</v>
          </cell>
          <cell r="AE50">
            <v>0</v>
          </cell>
          <cell r="AF50">
            <v>0</v>
          </cell>
          <cell r="AG50">
            <v>0</v>
          </cell>
        </row>
        <row r="51">
          <cell r="AD51">
            <v>0</v>
          </cell>
          <cell r="AE51">
            <v>0</v>
          </cell>
          <cell r="AF51">
            <v>0</v>
          </cell>
          <cell r="AG51">
            <v>0</v>
          </cell>
        </row>
        <row r="52">
          <cell r="AD52">
            <v>0</v>
          </cell>
          <cell r="AE52">
            <v>0</v>
          </cell>
          <cell r="AF52">
            <v>0</v>
          </cell>
          <cell r="AG52">
            <v>0</v>
          </cell>
        </row>
        <row r="53">
          <cell r="AD53">
            <v>0</v>
          </cell>
          <cell r="AE53">
            <v>0</v>
          </cell>
          <cell r="AF53">
            <v>0</v>
          </cell>
          <cell r="AG53">
            <v>0</v>
          </cell>
        </row>
        <row r="54">
          <cell r="AD54">
            <v>27926.33</v>
          </cell>
          <cell r="AE54">
            <v>85284.22</v>
          </cell>
          <cell r="AF54">
            <v>142642.10999999999</v>
          </cell>
          <cell r="AG54">
            <v>200000</v>
          </cell>
        </row>
        <row r="55">
          <cell r="AD55">
            <v>8313.630000000001</v>
          </cell>
          <cell r="AE55">
            <v>8313.630000000001</v>
          </cell>
          <cell r="AF55">
            <v>8313.630000000001</v>
          </cell>
          <cell r="AG55">
            <v>8313.630000000001</v>
          </cell>
        </row>
        <row r="56">
          <cell r="AD56">
            <v>5862.72</v>
          </cell>
          <cell r="AE56">
            <v>26862.720000000001</v>
          </cell>
          <cell r="AF56">
            <v>47862.720000000001</v>
          </cell>
          <cell r="AG56">
            <v>68862.720000000001</v>
          </cell>
        </row>
        <row r="57">
          <cell r="AD57">
            <v>136314.97999999998</v>
          </cell>
          <cell r="AE57">
            <v>865353.56837500003</v>
          </cell>
          <cell r="AF57">
            <v>1898323.6438750001</v>
          </cell>
          <cell r="AG57">
            <v>2936323.655125</v>
          </cell>
        </row>
        <row r="58">
          <cell r="AD58">
            <v>136314.97999999998</v>
          </cell>
          <cell r="AE58">
            <v>865353.56837500003</v>
          </cell>
          <cell r="AF58">
            <v>1898323.6438750001</v>
          </cell>
          <cell r="AG58">
            <v>2936323.655125</v>
          </cell>
        </row>
        <row r="59">
          <cell r="AD59">
            <v>0</v>
          </cell>
          <cell r="AE59">
            <v>0</v>
          </cell>
          <cell r="AF59">
            <v>0</v>
          </cell>
          <cell r="AG59">
            <v>0</v>
          </cell>
        </row>
        <row r="60">
          <cell r="AD60">
            <v>178417.65999999997</v>
          </cell>
          <cell r="AE60">
            <v>985814.1383750001</v>
          </cell>
          <cell r="AF60">
            <v>2097142.103875</v>
          </cell>
          <cell r="AG60">
            <v>3213500.0051250001</v>
          </cell>
        </row>
        <row r="61">
          <cell r="AD61">
            <v>1237766.2599999998</v>
          </cell>
          <cell r="AE61">
            <v>9984360.9511400722</v>
          </cell>
          <cell r="AF61">
            <v>18025161.877258576</v>
          </cell>
          <cell r="AG61">
            <v>28417778.120482072</v>
          </cell>
        </row>
        <row r="62">
          <cell r="AD62">
            <v>1237.7662599999999</v>
          </cell>
          <cell r="AE62">
            <v>9984.3609511400718</v>
          </cell>
          <cell r="AF62">
            <v>18025.161877258575</v>
          </cell>
          <cell r="AG62">
            <v>28417.778120482071</v>
          </cell>
        </row>
        <row r="66">
          <cell r="AD66">
            <v>53350</v>
          </cell>
          <cell r="AE66">
            <v>53350</v>
          </cell>
          <cell r="AF66">
            <v>53350</v>
          </cell>
          <cell r="AG66">
            <v>53350</v>
          </cell>
        </row>
        <row r="67">
          <cell r="AD67">
            <v>202240.34999999998</v>
          </cell>
          <cell r="AE67">
            <v>202240.34999999998</v>
          </cell>
          <cell r="AF67">
            <v>202240.34999999998</v>
          </cell>
          <cell r="AG67">
            <v>202240.34999999998</v>
          </cell>
        </row>
        <row r="68">
          <cell r="AD68">
            <v>123753.28</v>
          </cell>
          <cell r="AE68">
            <v>497488</v>
          </cell>
          <cell r="AF68">
            <v>664920</v>
          </cell>
          <cell r="AG68">
            <v>994976</v>
          </cell>
        </row>
        <row r="69">
          <cell r="AD69">
            <v>0</v>
          </cell>
          <cell r="AE69">
            <v>0</v>
          </cell>
          <cell r="AF69">
            <v>0</v>
          </cell>
          <cell r="AG69">
            <v>0</v>
          </cell>
        </row>
        <row r="70">
          <cell r="AD70">
            <v>40232.610000000008</v>
          </cell>
          <cell r="AE70">
            <v>40232.610000000008</v>
          </cell>
          <cell r="AF70">
            <v>40232.610000000008</v>
          </cell>
          <cell r="AG70">
            <v>40232.610000000008</v>
          </cell>
        </row>
        <row r="71">
          <cell r="AD71">
            <v>0</v>
          </cell>
          <cell r="AE71">
            <v>0</v>
          </cell>
          <cell r="AF71">
            <v>0</v>
          </cell>
          <cell r="AG71">
            <v>0</v>
          </cell>
        </row>
        <row r="72">
          <cell r="AD72">
            <v>21410.37</v>
          </cell>
          <cell r="AE72">
            <v>21410.37</v>
          </cell>
          <cell r="AF72">
            <v>21410.37</v>
          </cell>
          <cell r="AG72">
            <v>21410.37</v>
          </cell>
        </row>
        <row r="73">
          <cell r="AD73">
            <v>170692.29</v>
          </cell>
          <cell r="AE73">
            <v>228050.18</v>
          </cell>
          <cell r="AF73">
            <v>285408.07</v>
          </cell>
          <cell r="AG73">
            <v>342765.96</v>
          </cell>
        </row>
        <row r="74">
          <cell r="AD74">
            <v>140405.72999999998</v>
          </cell>
          <cell r="AE74">
            <v>140405.72999999998</v>
          </cell>
          <cell r="AF74">
            <v>140405.72999999998</v>
          </cell>
          <cell r="AG74">
            <v>140405.72999999998</v>
          </cell>
        </row>
        <row r="75">
          <cell r="AD75">
            <v>552318.19999999995</v>
          </cell>
          <cell r="AE75">
            <v>573318.19999999995</v>
          </cell>
          <cell r="AF75">
            <v>594318.19999999995</v>
          </cell>
          <cell r="AG75">
            <v>615318.19999999995</v>
          </cell>
        </row>
        <row r="76">
          <cell r="AD76">
            <v>175462.97999999998</v>
          </cell>
          <cell r="AE76">
            <v>175462.97999999998</v>
          </cell>
          <cell r="AF76">
            <v>175462.97999999998</v>
          </cell>
          <cell r="AG76">
            <v>175462.97999999998</v>
          </cell>
        </row>
        <row r="77">
          <cell r="AD77">
            <v>-721573.46</v>
          </cell>
          <cell r="AE77">
            <v>-871067.348</v>
          </cell>
          <cell r="AF77">
            <v>-938040.14800000004</v>
          </cell>
          <cell r="AG77">
            <v>-1070062.548</v>
          </cell>
        </row>
        <row r="78">
          <cell r="AD78">
            <v>1237766.2599999998</v>
          </cell>
          <cell r="AE78">
            <v>1540364.9819999998</v>
          </cell>
          <cell r="AF78">
            <v>1719182.0719999997</v>
          </cell>
          <cell r="AG78">
            <v>1995573.5619999997</v>
          </cell>
        </row>
        <row r="80">
          <cell r="AD80">
            <v>0</v>
          </cell>
          <cell r="AE80">
            <v>4185599.3400000003</v>
          </cell>
          <cell r="AF80">
            <v>9629511.7860000003</v>
          </cell>
          <cell r="AG80">
            <v>18406585.434</v>
          </cell>
        </row>
        <row r="81">
          <cell r="AD81">
            <v>0</v>
          </cell>
          <cell r="AE81">
            <v>1010769.9999999999</v>
          </cell>
          <cell r="AF81">
            <v>1115770</v>
          </cell>
          <cell r="AG81">
            <v>1115770</v>
          </cell>
        </row>
        <row r="82">
          <cell r="AD82">
            <v>0</v>
          </cell>
          <cell r="AE82">
            <v>547171.97500000009</v>
          </cell>
          <cell r="AF82">
            <v>836545.97500000009</v>
          </cell>
          <cell r="AG82">
            <v>1461466.7060000002</v>
          </cell>
        </row>
        <row r="83">
          <cell r="AD83">
            <v>0</v>
          </cell>
          <cell r="AE83">
            <v>0</v>
          </cell>
          <cell r="AF83">
            <v>0</v>
          </cell>
          <cell r="AG83">
            <v>0</v>
          </cell>
        </row>
        <row r="84">
          <cell r="AD84">
            <v>0</v>
          </cell>
          <cell r="AE84">
            <v>0</v>
          </cell>
          <cell r="AF84">
            <v>0</v>
          </cell>
          <cell r="AG84">
            <v>0</v>
          </cell>
        </row>
        <row r="85">
          <cell r="AD85">
            <v>0</v>
          </cell>
          <cell r="AE85">
            <v>49767.389999999992</v>
          </cell>
          <cell r="AF85">
            <v>94767.389999999985</v>
          </cell>
          <cell r="AG85">
            <v>139767.38999999998</v>
          </cell>
        </row>
        <row r="86">
          <cell r="AD86">
            <v>0</v>
          </cell>
          <cell r="AE86">
            <v>37793.994492537313</v>
          </cell>
          <cell r="AF86">
            <v>37793.994492537313</v>
          </cell>
          <cell r="AG86">
            <v>37793.994492537313</v>
          </cell>
        </row>
        <row r="87">
          <cell r="AD87">
            <v>0</v>
          </cell>
          <cell r="AE87">
            <v>798000</v>
          </cell>
          <cell r="AF87">
            <v>800856</v>
          </cell>
          <cell r="AG87">
            <v>800856</v>
          </cell>
        </row>
        <row r="88">
          <cell r="AD88">
            <v>0</v>
          </cell>
          <cell r="AE88">
            <v>401714.04000000004</v>
          </cell>
          <cell r="AF88">
            <v>1028954.04</v>
          </cell>
          <cell r="AG88">
            <v>1466194.04</v>
          </cell>
        </row>
        <row r="89">
          <cell r="AD89">
            <v>0</v>
          </cell>
          <cell r="AE89">
            <v>131907.90000000002</v>
          </cell>
          <cell r="AF89">
            <v>263907.90000000002</v>
          </cell>
          <cell r="AG89">
            <v>395907.9</v>
          </cell>
        </row>
        <row r="90">
          <cell r="AD90">
            <v>0</v>
          </cell>
          <cell r="AE90">
            <v>5544685.6617825879</v>
          </cell>
          <cell r="AF90">
            <v>10175992.816813421</v>
          </cell>
          <cell r="AG90">
            <v>15185133.007769253</v>
          </cell>
        </row>
        <row r="91">
          <cell r="AD91">
            <v>0</v>
          </cell>
          <cell r="AE91">
            <v>879890.58837500005</v>
          </cell>
          <cell r="AF91">
            <v>2017860.6638750001</v>
          </cell>
          <cell r="AG91">
            <v>3160860.6751250001</v>
          </cell>
        </row>
        <row r="92">
          <cell r="AD92">
            <v>0</v>
          </cell>
          <cell r="AE92">
            <v>-5143304.9205100508</v>
          </cell>
          <cell r="AF92">
            <v>-9695980.7609223835</v>
          </cell>
          <cell r="AG92">
            <v>-15748130.588904716</v>
          </cell>
        </row>
        <row r="93">
          <cell r="AD93">
            <v>0</v>
          </cell>
          <cell r="AE93">
            <v>8443995.9691400751</v>
          </cell>
          <cell r="AF93">
            <v>16305979.805258576</v>
          </cell>
          <cell r="AG93">
            <v>26422204.558482077</v>
          </cell>
        </row>
        <row r="95">
          <cell r="AD95">
            <v>479473.91</v>
          </cell>
          <cell r="AE95">
            <v>3414254.7300000004</v>
          </cell>
          <cell r="AF95">
            <v>3414254.7300000004</v>
          </cell>
          <cell r="AG95">
            <v>3414254.7300000004</v>
          </cell>
        </row>
        <row r="96">
          <cell r="AD96">
            <v>53350</v>
          </cell>
          <cell r="AE96">
            <v>1064120</v>
          </cell>
          <cell r="AF96">
            <v>1064120</v>
          </cell>
          <cell r="AG96">
            <v>1064120</v>
          </cell>
        </row>
        <row r="97">
          <cell r="AD97">
            <v>202240.34999999998</v>
          </cell>
          <cell r="AE97">
            <v>749412.32500000007</v>
          </cell>
          <cell r="AF97">
            <v>749412.32500000007</v>
          </cell>
          <cell r="AG97">
            <v>749412.32500000007</v>
          </cell>
        </row>
        <row r="98">
          <cell r="AD98">
            <v>123753.28</v>
          </cell>
          <cell r="AE98">
            <v>497488</v>
          </cell>
          <cell r="AF98">
            <v>664920</v>
          </cell>
          <cell r="AG98">
            <v>994976</v>
          </cell>
        </row>
        <row r="99">
          <cell r="AD99">
            <v>0</v>
          </cell>
          <cell r="AE99">
            <v>0</v>
          </cell>
          <cell r="AF99">
            <v>0</v>
          </cell>
          <cell r="AG99">
            <v>0</v>
          </cell>
        </row>
        <row r="100">
          <cell r="AD100">
            <v>40232.610000000008</v>
          </cell>
          <cell r="AE100">
            <v>90000</v>
          </cell>
          <cell r="AF100">
            <v>90000</v>
          </cell>
          <cell r="AG100">
            <v>90000</v>
          </cell>
        </row>
        <row r="101">
          <cell r="AD101">
            <v>0</v>
          </cell>
          <cell r="AE101">
            <v>37793.994492537313</v>
          </cell>
          <cell r="AF101">
            <v>37793.994492537313</v>
          </cell>
          <cell r="AG101">
            <v>37793.994492537313</v>
          </cell>
        </row>
        <row r="102">
          <cell r="AD102">
            <v>21410.37</v>
          </cell>
          <cell r="AE102">
            <v>819410.37</v>
          </cell>
          <cell r="AF102">
            <v>819410.37</v>
          </cell>
          <cell r="AG102">
            <v>819410.37</v>
          </cell>
        </row>
        <row r="103">
          <cell r="AD103">
            <v>170692.29</v>
          </cell>
          <cell r="AE103">
            <v>629764.22</v>
          </cell>
          <cell r="AF103">
            <v>687122.11</v>
          </cell>
          <cell r="AG103">
            <v>744480</v>
          </cell>
        </row>
        <row r="104">
          <cell r="AD104">
            <v>140405.72999999998</v>
          </cell>
          <cell r="AE104">
            <v>272313.63</v>
          </cell>
          <cell r="AF104">
            <v>272313.63</v>
          </cell>
          <cell r="AG104">
            <v>272313.63</v>
          </cell>
        </row>
        <row r="105">
          <cell r="AD105">
            <v>552318.19999999995</v>
          </cell>
          <cell r="AE105">
            <v>6118003.8617825881</v>
          </cell>
          <cell r="AF105">
            <v>6139003.8617825881</v>
          </cell>
          <cell r="AG105">
            <v>6160003.8617825881</v>
          </cell>
        </row>
        <row r="106">
          <cell r="AD106">
            <v>175462.97999999998</v>
          </cell>
          <cell r="AE106">
            <v>1055353.568375</v>
          </cell>
          <cell r="AF106">
            <v>1055353.568375</v>
          </cell>
          <cell r="AG106">
            <v>1055353.568375</v>
          </cell>
        </row>
        <row r="107">
          <cell r="AD107">
            <v>-721573.46</v>
          </cell>
          <cell r="AE107">
            <v>-5514044.8605100503</v>
          </cell>
          <cell r="AF107">
            <v>-5581017.6605100501</v>
          </cell>
          <cell r="AG107">
            <v>-5713040.0605100505</v>
          </cell>
        </row>
        <row r="108">
          <cell r="AD108">
            <v>1237766.2599999998</v>
          </cell>
          <cell r="AE108">
            <v>9233869.8391400743</v>
          </cell>
          <cell r="AF108">
            <v>9412686.9291400742</v>
          </cell>
          <cell r="AG108">
            <v>9689078.4191400744</v>
          </cell>
        </row>
        <row r="110">
          <cell r="AD110">
            <v>0</v>
          </cell>
          <cell r="AE110">
            <v>0</v>
          </cell>
          <cell r="AF110">
            <v>6694730.966</v>
          </cell>
          <cell r="AG110">
            <v>15471804.614</v>
          </cell>
        </row>
        <row r="111">
          <cell r="AD111">
            <v>0</v>
          </cell>
          <cell r="AE111">
            <v>0</v>
          </cell>
          <cell r="AF111">
            <v>105000</v>
          </cell>
          <cell r="AG111">
            <v>105000</v>
          </cell>
        </row>
        <row r="112">
          <cell r="AD112">
            <v>0</v>
          </cell>
          <cell r="AE112">
            <v>0</v>
          </cell>
          <cell r="AF112">
            <v>289374</v>
          </cell>
          <cell r="AG112">
            <v>914294.73100000003</v>
          </cell>
        </row>
        <row r="113">
          <cell r="AD113">
            <v>0</v>
          </cell>
          <cell r="AE113">
            <v>0</v>
          </cell>
          <cell r="AF113">
            <v>0</v>
          </cell>
          <cell r="AG113">
            <v>0</v>
          </cell>
        </row>
        <row r="114">
          <cell r="AD114">
            <v>0</v>
          </cell>
          <cell r="AE114">
            <v>0</v>
          </cell>
          <cell r="AF114">
            <v>0</v>
          </cell>
          <cell r="AG114">
            <v>0</v>
          </cell>
        </row>
        <row r="115">
          <cell r="AD115">
            <v>0</v>
          </cell>
          <cell r="AE115">
            <v>0</v>
          </cell>
          <cell r="AF115">
            <v>45000</v>
          </cell>
          <cell r="AG115">
            <v>90000</v>
          </cell>
        </row>
        <row r="116">
          <cell r="AD116">
            <v>0</v>
          </cell>
          <cell r="AE116">
            <v>0</v>
          </cell>
          <cell r="AF116">
            <v>0</v>
          </cell>
          <cell r="AG116">
            <v>0</v>
          </cell>
        </row>
        <row r="117">
          <cell r="AD117">
            <v>0</v>
          </cell>
          <cell r="AE117">
            <v>0</v>
          </cell>
          <cell r="AF117">
            <v>2856</v>
          </cell>
          <cell r="AG117">
            <v>2856</v>
          </cell>
        </row>
        <row r="118">
          <cell r="AD118">
            <v>0</v>
          </cell>
          <cell r="AE118">
            <v>0</v>
          </cell>
          <cell r="AF118">
            <v>627240</v>
          </cell>
          <cell r="AG118">
            <v>1064480</v>
          </cell>
        </row>
        <row r="119">
          <cell r="AD119">
            <v>0</v>
          </cell>
          <cell r="AE119">
            <v>0</v>
          </cell>
          <cell r="AF119">
            <v>132000</v>
          </cell>
          <cell r="AG119">
            <v>264000</v>
          </cell>
        </row>
        <row r="120">
          <cell r="AD120">
            <v>0</v>
          </cell>
          <cell r="AE120">
            <v>0</v>
          </cell>
          <cell r="AF120">
            <v>4631307.1550308336</v>
          </cell>
          <cell r="AG120">
            <v>9640447.345986668</v>
          </cell>
        </row>
        <row r="121">
          <cell r="AD121">
            <v>0</v>
          </cell>
          <cell r="AE121">
            <v>0</v>
          </cell>
          <cell r="AF121">
            <v>1137970.0755</v>
          </cell>
          <cell r="AG121">
            <v>2280970.0867499998</v>
          </cell>
        </row>
        <row r="122">
          <cell r="AD122">
            <v>0</v>
          </cell>
          <cell r="AE122">
            <v>0</v>
          </cell>
          <cell r="AF122">
            <v>-5053003.2484123334</v>
          </cell>
          <cell r="AG122">
            <v>-11105153.076394666</v>
          </cell>
        </row>
        <row r="123">
          <cell r="AD123">
            <v>0</v>
          </cell>
          <cell r="AE123">
            <v>0</v>
          </cell>
          <cell r="AF123">
            <v>8612474.9481185004</v>
          </cell>
          <cell r="AG123">
            <v>18728699.701342002</v>
          </cell>
        </row>
        <row r="125">
          <cell r="AD125">
            <v>479473.91</v>
          </cell>
          <cell r="AE125">
            <v>3414254.7300000004</v>
          </cell>
          <cell r="AF125">
            <v>5063793.6960000005</v>
          </cell>
          <cell r="AG125">
            <v>5063793.6960000005</v>
          </cell>
        </row>
        <row r="126">
          <cell r="AD126">
            <v>53350</v>
          </cell>
          <cell r="AE126">
            <v>1064120</v>
          </cell>
          <cell r="AF126">
            <v>1169120</v>
          </cell>
          <cell r="AG126">
            <v>1169120</v>
          </cell>
        </row>
        <row r="127">
          <cell r="AD127">
            <v>202240.34999999998</v>
          </cell>
          <cell r="AE127">
            <v>749412.32500000007</v>
          </cell>
          <cell r="AF127">
            <v>1038786.3250000001</v>
          </cell>
          <cell r="AG127">
            <v>1038786.3250000001</v>
          </cell>
        </row>
        <row r="128">
          <cell r="AD128">
            <v>123753.28</v>
          </cell>
          <cell r="AE128">
            <v>497488</v>
          </cell>
          <cell r="AF128">
            <v>664920</v>
          </cell>
          <cell r="AG128">
            <v>994976</v>
          </cell>
        </row>
        <row r="129">
          <cell r="AD129">
            <v>0</v>
          </cell>
          <cell r="AE129">
            <v>0</v>
          </cell>
          <cell r="AF129">
            <v>0</v>
          </cell>
          <cell r="AG129">
            <v>0</v>
          </cell>
        </row>
        <row r="130">
          <cell r="AD130">
            <v>40232.610000000008</v>
          </cell>
          <cell r="AE130">
            <v>90000</v>
          </cell>
          <cell r="AF130">
            <v>135000</v>
          </cell>
          <cell r="AG130">
            <v>135000</v>
          </cell>
        </row>
        <row r="131">
          <cell r="AD131">
            <v>0</v>
          </cell>
          <cell r="AE131">
            <v>37793.994492537313</v>
          </cell>
          <cell r="AF131">
            <v>37793.994492537313</v>
          </cell>
          <cell r="AG131">
            <v>37793.994492537313</v>
          </cell>
        </row>
        <row r="132">
          <cell r="AD132">
            <v>21410.37</v>
          </cell>
          <cell r="AE132">
            <v>819410.37</v>
          </cell>
          <cell r="AF132">
            <v>822266.37</v>
          </cell>
          <cell r="AG132">
            <v>822266.37</v>
          </cell>
        </row>
        <row r="133">
          <cell r="AD133">
            <v>170692.29</v>
          </cell>
          <cell r="AE133">
            <v>629764.22</v>
          </cell>
          <cell r="AF133">
            <v>1314362.1099999999</v>
          </cell>
          <cell r="AG133">
            <v>1371719.9999999998</v>
          </cell>
        </row>
        <row r="134">
          <cell r="AD134">
            <v>140405.72999999998</v>
          </cell>
          <cell r="AE134">
            <v>272313.63</v>
          </cell>
          <cell r="AF134">
            <v>404313.63</v>
          </cell>
          <cell r="AG134">
            <v>404313.63</v>
          </cell>
        </row>
        <row r="135">
          <cell r="AD135">
            <v>552318.19999999995</v>
          </cell>
          <cell r="AE135">
            <v>6118003.8617825881</v>
          </cell>
          <cell r="AF135">
            <v>10770311.016813422</v>
          </cell>
          <cell r="AG135">
            <v>10791311.016813422</v>
          </cell>
        </row>
        <row r="136">
          <cell r="AD136">
            <v>175462.97999999998</v>
          </cell>
          <cell r="AE136">
            <v>1055353.568375</v>
          </cell>
          <cell r="AF136">
            <v>2193323.6438750001</v>
          </cell>
          <cell r="AG136">
            <v>2193323.6438750001</v>
          </cell>
        </row>
        <row r="137">
          <cell r="AD137">
            <v>-721573.46</v>
          </cell>
          <cell r="AE137">
            <v>-5514044.8605100503</v>
          </cell>
          <cell r="AF137">
            <v>-8615944.1089223828</v>
          </cell>
          <cell r="AG137">
            <v>-8747966.5089223832</v>
          </cell>
        </row>
        <row r="138">
          <cell r="AD138">
            <v>1237766.2599999998</v>
          </cell>
          <cell r="AE138">
            <v>9233869.8391400743</v>
          </cell>
          <cell r="AF138">
            <v>14998046.677258575</v>
          </cell>
          <cell r="AG138">
            <v>15274438.167258576</v>
          </cell>
        </row>
        <row r="140">
          <cell r="AD140">
            <v>0</v>
          </cell>
          <cell r="AE140">
            <v>0</v>
          </cell>
          <cell r="AF140">
            <v>0</v>
          </cell>
          <cell r="AG140">
            <v>3327751.9279999989</v>
          </cell>
        </row>
        <row r="141">
          <cell r="AD141">
            <v>0</v>
          </cell>
          <cell r="AE141">
            <v>0</v>
          </cell>
          <cell r="AF141">
            <v>0</v>
          </cell>
          <cell r="AG141">
            <v>0</v>
          </cell>
        </row>
        <row r="142">
          <cell r="AD142">
            <v>0</v>
          </cell>
          <cell r="AE142">
            <v>0</v>
          </cell>
          <cell r="AF142">
            <v>0</v>
          </cell>
          <cell r="AG142">
            <v>624920.73100000003</v>
          </cell>
        </row>
        <row r="143">
          <cell r="AD143">
            <v>0</v>
          </cell>
          <cell r="AE143">
            <v>0</v>
          </cell>
          <cell r="AF143">
            <v>0</v>
          </cell>
          <cell r="AG143">
            <v>0</v>
          </cell>
        </row>
        <row r="144">
          <cell r="AD144">
            <v>0</v>
          </cell>
          <cell r="AE144">
            <v>0</v>
          </cell>
          <cell r="AF144">
            <v>0</v>
          </cell>
          <cell r="AG144">
            <v>0</v>
          </cell>
        </row>
        <row r="145">
          <cell r="AD145">
            <v>0</v>
          </cell>
          <cell r="AE145">
            <v>0</v>
          </cell>
          <cell r="AF145">
            <v>0</v>
          </cell>
          <cell r="AG145">
            <v>45000</v>
          </cell>
        </row>
        <row r="146">
          <cell r="AD146">
            <v>0</v>
          </cell>
          <cell r="AE146">
            <v>0</v>
          </cell>
          <cell r="AF146">
            <v>0</v>
          </cell>
          <cell r="AG146">
            <v>0</v>
          </cell>
        </row>
        <row r="147">
          <cell r="AD147">
            <v>0</v>
          </cell>
          <cell r="AE147">
            <v>0</v>
          </cell>
          <cell r="AF147">
            <v>0</v>
          </cell>
          <cell r="AG147">
            <v>0</v>
          </cell>
        </row>
        <row r="148">
          <cell r="AD148">
            <v>0</v>
          </cell>
          <cell r="AE148">
            <v>0</v>
          </cell>
          <cell r="AF148">
            <v>0</v>
          </cell>
          <cell r="AG148">
            <v>437240</v>
          </cell>
        </row>
        <row r="149">
          <cell r="AD149">
            <v>0</v>
          </cell>
          <cell r="AE149">
            <v>0</v>
          </cell>
          <cell r="AF149">
            <v>0</v>
          </cell>
          <cell r="AG149">
            <v>132000</v>
          </cell>
        </row>
        <row r="150">
          <cell r="AD150">
            <v>0</v>
          </cell>
          <cell r="AE150">
            <v>0</v>
          </cell>
          <cell r="AF150">
            <v>0</v>
          </cell>
          <cell r="AG150">
            <v>5009140.1909558335</v>
          </cell>
        </row>
        <row r="151">
          <cell r="AD151">
            <v>0</v>
          </cell>
          <cell r="AE151">
            <v>0</v>
          </cell>
          <cell r="AF151">
            <v>0</v>
          </cell>
          <cell r="AG151">
            <v>1143000.01125</v>
          </cell>
        </row>
        <row r="152">
          <cell r="AD152">
            <v>0</v>
          </cell>
          <cell r="AE152">
            <v>0</v>
          </cell>
          <cell r="AF152">
            <v>0</v>
          </cell>
          <cell r="AG152">
            <v>-3872421.1399823334</v>
          </cell>
        </row>
        <row r="153">
          <cell r="AD153">
            <v>0</v>
          </cell>
          <cell r="AE153">
            <v>0</v>
          </cell>
          <cell r="AF153">
            <v>0</v>
          </cell>
          <cell r="AG153">
            <v>6846631.7212234987</v>
          </cell>
        </row>
        <row r="155">
          <cell r="AD155">
            <v>479473.91</v>
          </cell>
          <cell r="AE155">
            <v>3414254.7300000004</v>
          </cell>
          <cell r="AF155">
            <v>5063793.6960000005</v>
          </cell>
          <cell r="AG155">
            <v>8391545.6239999998</v>
          </cell>
        </row>
        <row r="156">
          <cell r="AD156">
            <v>53350</v>
          </cell>
          <cell r="AE156">
            <v>1064120</v>
          </cell>
          <cell r="AF156">
            <v>1169120</v>
          </cell>
          <cell r="AG156">
            <v>1169120</v>
          </cell>
        </row>
        <row r="157">
          <cell r="AD157">
            <v>202240.34999999998</v>
          </cell>
          <cell r="AE157">
            <v>749412.32500000007</v>
          </cell>
          <cell r="AF157">
            <v>1038786.3250000001</v>
          </cell>
          <cell r="AG157">
            <v>1663707.0560000001</v>
          </cell>
        </row>
        <row r="158">
          <cell r="AD158">
            <v>123753.28</v>
          </cell>
          <cell r="AE158">
            <v>497488</v>
          </cell>
          <cell r="AF158">
            <v>664920</v>
          </cell>
          <cell r="AG158">
            <v>994976</v>
          </cell>
        </row>
        <row r="159">
          <cell r="AD159">
            <v>0</v>
          </cell>
          <cell r="AE159">
            <v>0</v>
          </cell>
          <cell r="AF159">
            <v>0</v>
          </cell>
          <cell r="AG159">
            <v>0</v>
          </cell>
        </row>
        <row r="160">
          <cell r="AD160">
            <v>40232.610000000008</v>
          </cell>
          <cell r="AE160">
            <v>90000</v>
          </cell>
          <cell r="AF160">
            <v>135000</v>
          </cell>
          <cell r="AG160">
            <v>180000</v>
          </cell>
        </row>
        <row r="161">
          <cell r="AD161">
            <v>0</v>
          </cell>
          <cell r="AE161">
            <v>37793.994492537313</v>
          </cell>
          <cell r="AF161">
            <v>37793.994492537313</v>
          </cell>
          <cell r="AG161">
            <v>37793.994492537313</v>
          </cell>
        </row>
        <row r="162">
          <cell r="AD162">
            <v>21410.37</v>
          </cell>
          <cell r="AE162">
            <v>819410.37</v>
          </cell>
          <cell r="AF162">
            <v>822266.37</v>
          </cell>
          <cell r="AG162">
            <v>822266.37</v>
          </cell>
        </row>
        <row r="163">
          <cell r="AD163">
            <v>170692.29</v>
          </cell>
          <cell r="AE163">
            <v>629764.22</v>
          </cell>
          <cell r="AF163">
            <v>1314362.1099999999</v>
          </cell>
          <cell r="AG163">
            <v>1808960</v>
          </cell>
        </row>
        <row r="164">
          <cell r="AD164">
            <v>140405.72999999998</v>
          </cell>
          <cell r="AE164">
            <v>272313.63</v>
          </cell>
          <cell r="AF164">
            <v>404313.63</v>
          </cell>
          <cell r="AG164">
            <v>536313.63</v>
          </cell>
        </row>
        <row r="165">
          <cell r="AD165">
            <v>552318.19999999995</v>
          </cell>
          <cell r="AE165">
            <v>6118003.8617825881</v>
          </cell>
          <cell r="AF165">
            <v>10770311.016813422</v>
          </cell>
          <cell r="AG165">
            <v>15800451.207769256</v>
          </cell>
        </row>
        <row r="166">
          <cell r="AD166">
            <v>175462.97999999998</v>
          </cell>
          <cell r="AE166">
            <v>1055353.568375</v>
          </cell>
          <cell r="AF166">
            <v>2193323.6438750001</v>
          </cell>
          <cell r="AG166">
            <v>3336323.655125</v>
          </cell>
        </row>
        <row r="167">
          <cell r="AD167">
            <v>-721573.46</v>
          </cell>
          <cell r="AE167">
            <v>-5514044.8605100503</v>
          </cell>
          <cell r="AF167">
            <v>-8615944.1089223828</v>
          </cell>
          <cell r="AG167">
            <v>-12620387.648904717</v>
          </cell>
        </row>
        <row r="168">
          <cell r="AD168">
            <v>1237766.2599999998</v>
          </cell>
          <cell r="AE168">
            <v>9233869.8391400743</v>
          </cell>
          <cell r="AF168">
            <v>14998046.677258575</v>
          </cell>
          <cell r="AG168">
            <v>22121069.888482071</v>
          </cell>
        </row>
        <row r="170">
          <cell r="AD170">
            <v>0</v>
          </cell>
          <cell r="AE170">
            <v>0</v>
          </cell>
          <cell r="AF170">
            <v>0</v>
          </cell>
          <cell r="AG170">
            <v>0</v>
          </cell>
        </row>
        <row r="171">
          <cell r="AD171">
            <v>0</v>
          </cell>
          <cell r="AE171">
            <v>0</v>
          </cell>
          <cell r="AF171">
            <v>0</v>
          </cell>
          <cell r="AG171">
            <v>0</v>
          </cell>
        </row>
        <row r="172">
          <cell r="AD172">
            <v>0</v>
          </cell>
          <cell r="AE172">
            <v>0</v>
          </cell>
          <cell r="AF172">
            <v>0</v>
          </cell>
          <cell r="AG172">
            <v>0</v>
          </cell>
        </row>
        <row r="173">
          <cell r="AD173">
            <v>0</v>
          </cell>
          <cell r="AE173">
            <v>0</v>
          </cell>
          <cell r="AF173">
            <v>0</v>
          </cell>
          <cell r="AG173">
            <v>0</v>
          </cell>
        </row>
        <row r="174">
          <cell r="AD174">
            <v>0</v>
          </cell>
          <cell r="AE174">
            <v>0</v>
          </cell>
          <cell r="AF174">
            <v>0</v>
          </cell>
          <cell r="AG174">
            <v>0</v>
          </cell>
        </row>
        <row r="175">
          <cell r="AD175">
            <v>0</v>
          </cell>
          <cell r="AE175">
            <v>0</v>
          </cell>
          <cell r="AF175">
            <v>0</v>
          </cell>
          <cell r="AG175">
            <v>0</v>
          </cell>
        </row>
        <row r="176">
          <cell r="AD176">
            <v>0</v>
          </cell>
          <cell r="AE176">
            <v>0</v>
          </cell>
          <cell r="AF176">
            <v>0</v>
          </cell>
          <cell r="AG176">
            <v>0</v>
          </cell>
        </row>
        <row r="177">
          <cell r="AD177">
            <v>0</v>
          </cell>
          <cell r="AE177">
            <v>0</v>
          </cell>
          <cell r="AF177">
            <v>0</v>
          </cell>
          <cell r="AG177">
            <v>0</v>
          </cell>
        </row>
        <row r="178">
          <cell r="AD178">
            <v>0</v>
          </cell>
          <cell r="AE178">
            <v>0</v>
          </cell>
          <cell r="AF178">
            <v>0</v>
          </cell>
          <cell r="AG178">
            <v>0</v>
          </cell>
        </row>
        <row r="179">
          <cell r="AD179">
            <v>0</v>
          </cell>
          <cell r="AE179">
            <v>0</v>
          </cell>
          <cell r="AF179">
            <v>0</v>
          </cell>
          <cell r="AG179">
            <v>0</v>
          </cell>
        </row>
        <row r="180">
          <cell r="AD180">
            <v>0</v>
          </cell>
          <cell r="AE180">
            <v>0</v>
          </cell>
          <cell r="AF180">
            <v>0</v>
          </cell>
          <cell r="AG180">
            <v>0</v>
          </cell>
        </row>
        <row r="181">
          <cell r="AD181">
            <v>0</v>
          </cell>
          <cell r="AE181">
            <v>0</v>
          </cell>
          <cell r="AF181">
            <v>0</v>
          </cell>
          <cell r="AG181">
            <v>0</v>
          </cell>
        </row>
        <row r="182">
          <cell r="AD182">
            <v>0</v>
          </cell>
          <cell r="AE182">
            <v>0</v>
          </cell>
          <cell r="AF182">
            <v>0</v>
          </cell>
          <cell r="AG182">
            <v>0</v>
          </cell>
        </row>
        <row r="183">
          <cell r="AD183">
            <v>0</v>
          </cell>
          <cell r="AE183">
            <v>0</v>
          </cell>
          <cell r="AF183">
            <v>0</v>
          </cell>
          <cell r="AG183">
            <v>0</v>
          </cell>
        </row>
        <row r="185">
          <cell r="AD185">
            <v>479473.91</v>
          </cell>
          <cell r="AE185">
            <v>884202.63527905755</v>
          </cell>
          <cell r="AF185">
            <v>1410604.606854382</v>
          </cell>
          <cell r="AG185">
            <v>2259308.3504944616</v>
          </cell>
        </row>
        <row r="186">
          <cell r="AD186">
            <v>53350</v>
          </cell>
          <cell r="AE186">
            <v>526781.00109484047</v>
          </cell>
          <cell r="AF186">
            <v>575961.5813603393</v>
          </cell>
          <cell r="AG186">
            <v>575961.5813603393</v>
          </cell>
        </row>
        <row r="187">
          <cell r="AD187">
            <v>202240.34999999998</v>
          </cell>
          <cell r="AE187">
            <v>213049.00621891781</v>
          </cell>
          <cell r="AF187">
            <v>218765.20556317904</v>
          </cell>
          <cell r="AG187">
            <v>231109.68527717359</v>
          </cell>
        </row>
        <row r="188">
          <cell r="AD188">
            <v>123753.28</v>
          </cell>
          <cell r="AE188">
            <v>497488</v>
          </cell>
          <cell r="AF188">
            <v>664920</v>
          </cell>
          <cell r="AG188">
            <v>994976</v>
          </cell>
        </row>
        <row r="189">
          <cell r="AD189">
            <v>0</v>
          </cell>
          <cell r="AE189">
            <v>0</v>
          </cell>
          <cell r="AF189">
            <v>0</v>
          </cell>
          <cell r="AG189">
            <v>0</v>
          </cell>
        </row>
        <row r="190">
          <cell r="AD190">
            <v>40232.610000000008</v>
          </cell>
          <cell r="AE190">
            <v>40232.610000000008</v>
          </cell>
          <cell r="AF190">
            <v>40232.610000000008</v>
          </cell>
          <cell r="AG190">
            <v>40232.610000000008</v>
          </cell>
        </row>
        <row r="191">
          <cell r="AD191">
            <v>0</v>
          </cell>
          <cell r="AE191">
            <v>0</v>
          </cell>
          <cell r="AF191">
            <v>0</v>
          </cell>
          <cell r="AG191">
            <v>0</v>
          </cell>
        </row>
        <row r="192">
          <cell r="AD192">
            <v>21410.37</v>
          </cell>
          <cell r="AE192">
            <v>420410.37</v>
          </cell>
          <cell r="AF192">
            <v>421838.37</v>
          </cell>
          <cell r="AG192">
            <v>421838.37</v>
          </cell>
        </row>
        <row r="193">
          <cell r="AD193">
            <v>170692.29</v>
          </cell>
          <cell r="AE193">
            <v>228050.18</v>
          </cell>
          <cell r="AF193">
            <v>285408.07</v>
          </cell>
          <cell r="AG193">
            <v>342765.96</v>
          </cell>
        </row>
        <row r="194">
          <cell r="AD194">
            <v>140405.72999999998</v>
          </cell>
          <cell r="AE194">
            <v>140405.72999999998</v>
          </cell>
          <cell r="AF194">
            <v>140405.72999999998</v>
          </cell>
          <cell r="AG194">
            <v>140405.72999999998</v>
          </cell>
        </row>
        <row r="195">
          <cell r="AD195">
            <v>552318.19999999995</v>
          </cell>
          <cell r="AE195">
            <v>792679.32873166678</v>
          </cell>
          <cell r="AF195">
            <v>996905.00228662044</v>
          </cell>
          <cell r="AG195">
            <v>1216078.6614061831</v>
          </cell>
        </row>
        <row r="196">
          <cell r="AD196">
            <v>175462.97999999998</v>
          </cell>
          <cell r="AE196">
            <v>488169.25832484954</v>
          </cell>
          <cell r="AF196">
            <v>876870.1548538073</v>
          </cell>
          <cell r="AG196">
            <v>1267208.1451851334</v>
          </cell>
        </row>
        <row r="197">
          <cell r="AD197">
            <v>-721573.46</v>
          </cell>
          <cell r="AE197">
            <v>-1599081.6638597329</v>
          </cell>
          <cell r="AF197">
            <v>-2127915.7923673312</v>
          </cell>
          <cell r="AG197">
            <v>-2839762.1414893167</v>
          </cell>
        </row>
        <row r="198">
          <cell r="AD198">
            <v>1237766.2599999998</v>
          </cell>
          <cell r="AE198">
            <v>2632386.4557895991</v>
          </cell>
          <cell r="AF198">
            <v>3503995.5385509976</v>
          </cell>
          <cell r="AG198">
            <v>4650122.9522339748</v>
          </cell>
        </row>
        <row r="200">
          <cell r="AD200">
            <v>0</v>
          </cell>
          <cell r="AE200">
            <v>3780870.6147209429</v>
          </cell>
          <cell r="AF200">
            <v>8698381.0891456176</v>
          </cell>
          <cell r="AG200">
            <v>16626750.993505538</v>
          </cell>
        </row>
        <row r="201">
          <cell r="AD201">
            <v>0</v>
          </cell>
          <cell r="AE201">
            <v>537338.99890515942</v>
          </cell>
          <cell r="AF201">
            <v>593158.41863966058</v>
          </cell>
          <cell r="AG201">
            <v>593158.41863966058</v>
          </cell>
        </row>
        <row r="202">
          <cell r="AD202">
            <v>0</v>
          </cell>
          <cell r="AE202">
            <v>536363.31878108217</v>
          </cell>
          <cell r="AF202">
            <v>820021.11943682097</v>
          </cell>
          <cell r="AG202">
            <v>1432597.3707228263</v>
          </cell>
        </row>
        <row r="203">
          <cell r="AD203">
            <v>0</v>
          </cell>
          <cell r="AE203">
            <v>0</v>
          </cell>
          <cell r="AF203">
            <v>0</v>
          </cell>
          <cell r="AG203">
            <v>0</v>
          </cell>
        </row>
        <row r="204">
          <cell r="AD204">
            <v>0</v>
          </cell>
          <cell r="AE204">
            <v>0</v>
          </cell>
          <cell r="AF204">
            <v>0</v>
          </cell>
          <cell r="AG204">
            <v>0</v>
          </cell>
        </row>
        <row r="205">
          <cell r="AD205">
            <v>0</v>
          </cell>
          <cell r="AE205">
            <v>49767.389999999992</v>
          </cell>
          <cell r="AF205">
            <v>94767.389999999985</v>
          </cell>
          <cell r="AG205">
            <v>139767.38999999998</v>
          </cell>
        </row>
        <row r="206">
          <cell r="AD206">
            <v>0</v>
          </cell>
          <cell r="AE206">
            <v>37793.994492537313</v>
          </cell>
          <cell r="AF206">
            <v>37793.994492537313</v>
          </cell>
          <cell r="AG206">
            <v>37793.994492537313</v>
          </cell>
        </row>
        <row r="207">
          <cell r="AD207">
            <v>0</v>
          </cell>
          <cell r="AE207">
            <v>399000</v>
          </cell>
          <cell r="AF207">
            <v>400428</v>
          </cell>
          <cell r="AG207">
            <v>400428</v>
          </cell>
        </row>
        <row r="208">
          <cell r="AD208">
            <v>0</v>
          </cell>
          <cell r="AE208">
            <v>401714.04000000004</v>
          </cell>
          <cell r="AF208">
            <v>1028954.04</v>
          </cell>
          <cell r="AG208">
            <v>1466194.04</v>
          </cell>
        </row>
        <row r="209">
          <cell r="AD209">
            <v>0</v>
          </cell>
          <cell r="AE209">
            <v>131907.90000000002</v>
          </cell>
          <cell r="AF209">
            <v>263907.90000000002</v>
          </cell>
          <cell r="AG209">
            <v>395907.9</v>
          </cell>
        </row>
        <row r="210">
          <cell r="AD210">
            <v>0</v>
          </cell>
          <cell r="AE210">
            <v>5325324.5330509208</v>
          </cell>
          <cell r="AF210">
            <v>9773406.0145267993</v>
          </cell>
          <cell r="AG210">
            <v>14584372.546363071</v>
          </cell>
        </row>
        <row r="211">
          <cell r="AD211">
            <v>0</v>
          </cell>
          <cell r="AE211">
            <v>567184.3100501505</v>
          </cell>
          <cell r="AF211">
            <v>1316453.4890211928</v>
          </cell>
          <cell r="AG211">
            <v>2069115.5099398666</v>
          </cell>
        </row>
        <row r="212">
          <cell r="AD212">
            <v>0</v>
          </cell>
          <cell r="AE212">
            <v>-4415290.6046503177</v>
          </cell>
          <cell r="AF212">
            <v>-8506105.1165550519</v>
          </cell>
          <cell r="AG212">
            <v>-13978430.995415401</v>
          </cell>
        </row>
        <row r="213">
          <cell r="AD213">
            <v>0</v>
          </cell>
          <cell r="AE213">
            <v>7351974.4953504754</v>
          </cell>
          <cell r="AF213">
            <v>14521166.338707576</v>
          </cell>
          <cell r="AG213">
            <v>23767655.168248091</v>
          </cell>
        </row>
        <row r="215">
          <cell r="AD215">
            <v>479473.91</v>
          </cell>
          <cell r="AE215">
            <v>763254.08191010624</v>
          </cell>
          <cell r="AF215">
            <v>763254.08191010624</v>
          </cell>
          <cell r="AG215">
            <v>763254.08191010624</v>
          </cell>
        </row>
        <row r="216">
          <cell r="AD216">
            <v>53350</v>
          </cell>
          <cell r="AE216">
            <v>526781.00109484047</v>
          </cell>
          <cell r="AF216">
            <v>526781.00109484047</v>
          </cell>
          <cell r="AG216">
            <v>526781.00109484047</v>
          </cell>
        </row>
        <row r="217">
          <cell r="AD217">
            <v>202240.34999999998</v>
          </cell>
          <cell r="AE217">
            <v>213049.00621891781</v>
          </cell>
          <cell r="AF217">
            <v>213049.00621891781</v>
          </cell>
          <cell r="AG217">
            <v>213049.00621891781</v>
          </cell>
        </row>
        <row r="218">
          <cell r="AD218">
            <v>123753.28</v>
          </cell>
          <cell r="AE218">
            <v>497488</v>
          </cell>
          <cell r="AF218">
            <v>664920</v>
          </cell>
          <cell r="AG218">
            <v>994976</v>
          </cell>
        </row>
        <row r="219">
          <cell r="AD219">
            <v>0</v>
          </cell>
          <cell r="AE219">
            <v>0</v>
          </cell>
          <cell r="AF219">
            <v>0</v>
          </cell>
          <cell r="AG219">
            <v>0</v>
          </cell>
        </row>
        <row r="220">
          <cell r="AD220">
            <v>40232.610000000008</v>
          </cell>
          <cell r="AE220">
            <v>40232.610000000008</v>
          </cell>
          <cell r="AF220">
            <v>40232.610000000008</v>
          </cell>
          <cell r="AG220">
            <v>40232.610000000008</v>
          </cell>
        </row>
        <row r="221">
          <cell r="AD221">
            <v>0</v>
          </cell>
          <cell r="AE221">
            <v>0</v>
          </cell>
          <cell r="AF221">
            <v>0</v>
          </cell>
          <cell r="AG221">
            <v>0</v>
          </cell>
        </row>
        <row r="222">
          <cell r="AD222">
            <v>21410.37</v>
          </cell>
          <cell r="AE222">
            <v>420410.37</v>
          </cell>
          <cell r="AF222">
            <v>420410.37</v>
          </cell>
          <cell r="AG222">
            <v>420410.37</v>
          </cell>
        </row>
        <row r="223">
          <cell r="AD223">
            <v>170692.29</v>
          </cell>
          <cell r="AE223">
            <v>228050.18</v>
          </cell>
          <cell r="AF223">
            <v>285408.07</v>
          </cell>
          <cell r="AG223">
            <v>342765.96</v>
          </cell>
        </row>
        <row r="224">
          <cell r="AD224">
            <v>140405.72999999998</v>
          </cell>
          <cell r="AE224">
            <v>140405.72999999998</v>
          </cell>
          <cell r="AF224">
            <v>140405.72999999998</v>
          </cell>
          <cell r="AG224">
            <v>140405.72999999998</v>
          </cell>
        </row>
        <row r="225">
          <cell r="AD225">
            <v>552318.19999999995</v>
          </cell>
          <cell r="AE225">
            <v>792679.32873166678</v>
          </cell>
          <cell r="AF225">
            <v>813679.32873166678</v>
          </cell>
          <cell r="AG225">
            <v>834679.32873166678</v>
          </cell>
        </row>
        <row r="226">
          <cell r="AD226">
            <v>175462.97999999998</v>
          </cell>
          <cell r="AE226">
            <v>488169.25832484954</v>
          </cell>
          <cell r="AF226">
            <v>488169.25832484954</v>
          </cell>
          <cell r="AG226">
            <v>488169.25832484954</v>
          </cell>
        </row>
        <row r="227">
          <cell r="AD227">
            <v>-721573.46</v>
          </cell>
          <cell r="AE227">
            <v>-1550702.2425121525</v>
          </cell>
          <cell r="AF227">
            <v>-1617675.0425121526</v>
          </cell>
          <cell r="AG227">
            <v>-1749697.4425121527</v>
          </cell>
        </row>
        <row r="228">
          <cell r="AD228">
            <v>1237766.2599999998</v>
          </cell>
          <cell r="AE228">
            <v>2559817.3237682288</v>
          </cell>
          <cell r="AF228">
            <v>2738634.4137682281</v>
          </cell>
          <cell r="AG228">
            <v>3015025.9037682274</v>
          </cell>
        </row>
        <row r="230">
          <cell r="AD230">
            <v>0</v>
          </cell>
          <cell r="AE230">
            <v>3901819.1680898936</v>
          </cell>
          <cell r="AF230">
            <v>9345731.614089895</v>
          </cell>
          <cell r="AG230">
            <v>18122805.262089893</v>
          </cell>
        </row>
        <row r="231">
          <cell r="AD231">
            <v>0</v>
          </cell>
          <cell r="AE231">
            <v>537338.99890515942</v>
          </cell>
          <cell r="AF231">
            <v>642338.99890515942</v>
          </cell>
          <cell r="AG231">
            <v>642338.99890515942</v>
          </cell>
        </row>
        <row r="232">
          <cell r="AD232">
            <v>0</v>
          </cell>
          <cell r="AE232">
            <v>536363.31878108217</v>
          </cell>
          <cell r="AF232">
            <v>825737.31878108217</v>
          </cell>
          <cell r="AG232">
            <v>1450658.0497810822</v>
          </cell>
        </row>
        <row r="233">
          <cell r="AD233">
            <v>0</v>
          </cell>
          <cell r="AE233">
            <v>0</v>
          </cell>
          <cell r="AF233">
            <v>0</v>
          </cell>
          <cell r="AG233">
            <v>0</v>
          </cell>
        </row>
        <row r="234">
          <cell r="AD234">
            <v>0</v>
          </cell>
          <cell r="AE234">
            <v>0</v>
          </cell>
          <cell r="AF234">
            <v>0</v>
          </cell>
          <cell r="AG234">
            <v>0</v>
          </cell>
        </row>
        <row r="235">
          <cell r="AD235">
            <v>0</v>
          </cell>
          <cell r="AE235">
            <v>49767.389999999992</v>
          </cell>
          <cell r="AF235">
            <v>94767.389999999985</v>
          </cell>
          <cell r="AG235">
            <v>139767.38999999998</v>
          </cell>
        </row>
        <row r="236">
          <cell r="AD236">
            <v>0</v>
          </cell>
          <cell r="AE236">
            <v>37793.994492537313</v>
          </cell>
          <cell r="AF236">
            <v>37793.994492537313</v>
          </cell>
          <cell r="AG236">
            <v>37793.994492537313</v>
          </cell>
        </row>
        <row r="237">
          <cell r="AD237">
            <v>0</v>
          </cell>
          <cell r="AE237">
            <v>399000</v>
          </cell>
          <cell r="AF237">
            <v>401856</v>
          </cell>
          <cell r="AG237">
            <v>401856</v>
          </cell>
        </row>
        <row r="238">
          <cell r="AD238">
            <v>0</v>
          </cell>
          <cell r="AE238">
            <v>401714.04000000004</v>
          </cell>
          <cell r="AF238">
            <v>1028954.04</v>
          </cell>
          <cell r="AG238">
            <v>1466194.04</v>
          </cell>
        </row>
        <row r="239">
          <cell r="AD239">
            <v>0</v>
          </cell>
          <cell r="AE239">
            <v>131907.90000000002</v>
          </cell>
          <cell r="AF239">
            <v>263907.90000000002</v>
          </cell>
          <cell r="AG239">
            <v>395907.9</v>
          </cell>
        </row>
        <row r="240">
          <cell r="AD240">
            <v>0</v>
          </cell>
          <cell r="AE240">
            <v>5325324.5330509208</v>
          </cell>
          <cell r="AF240">
            <v>9956631.6880817544</v>
          </cell>
          <cell r="AG240">
            <v>14965771.879037589</v>
          </cell>
        </row>
        <row r="241">
          <cell r="AD241">
            <v>0</v>
          </cell>
          <cell r="AE241">
            <v>567184.3100501505</v>
          </cell>
          <cell r="AF241">
            <v>1705154.3855501506</v>
          </cell>
          <cell r="AG241">
            <v>2848154.3968001506</v>
          </cell>
        </row>
        <row r="242">
          <cell r="AD242">
            <v>0</v>
          </cell>
          <cell r="AE242">
            <v>-4463670.0259978976</v>
          </cell>
          <cell r="AF242">
            <v>-9016345.8664102294</v>
          </cell>
          <cell r="AG242">
            <v>-15068495.694392562</v>
          </cell>
        </row>
        <row r="243">
          <cell r="AD243">
            <v>0</v>
          </cell>
          <cell r="AE243">
            <v>7424543.6273718476</v>
          </cell>
          <cell r="AF243">
            <v>15286527.463490348</v>
          </cell>
          <cell r="AG243">
            <v>25402752.216713853</v>
          </cell>
        </row>
      </sheetData>
      <sheetData sheetId="9">
        <row r="2">
          <cell r="AD2" t="str">
            <v>Q1</v>
          </cell>
          <cell r="AE2" t="str">
            <v>Q2</v>
          </cell>
          <cell r="AF2" t="str">
            <v>Q3</v>
          </cell>
          <cell r="AG2" t="str">
            <v>Q4</v>
          </cell>
          <cell r="AH2" t="str">
            <v>Total</v>
          </cell>
        </row>
        <row r="3">
          <cell r="AD3">
            <v>43525</v>
          </cell>
          <cell r="AE3">
            <v>43617</v>
          </cell>
          <cell r="AF3">
            <v>43709</v>
          </cell>
          <cell r="AG3">
            <v>43800</v>
          </cell>
          <cell r="AH3" t="str">
            <v>2019</v>
          </cell>
        </row>
        <row r="4">
          <cell r="AD4" t="str">
            <v>Actual</v>
          </cell>
          <cell r="AE4" t="str">
            <v>Forecast</v>
          </cell>
          <cell r="AF4" t="str">
            <v>Forecast</v>
          </cell>
          <cell r="AG4" t="str">
            <v>Forecast</v>
          </cell>
          <cell r="AH4" t="str">
            <v>LE</v>
          </cell>
        </row>
        <row r="7">
          <cell r="AD7">
            <v>0</v>
          </cell>
          <cell r="AE7">
            <v>0</v>
          </cell>
          <cell r="AF7">
            <v>0</v>
          </cell>
          <cell r="AG7">
            <v>0</v>
          </cell>
          <cell r="AH7">
            <v>0</v>
          </cell>
        </row>
        <row r="8">
          <cell r="AD8">
            <v>0</v>
          </cell>
          <cell r="AE8">
            <v>0</v>
          </cell>
          <cell r="AF8">
            <v>0</v>
          </cell>
          <cell r="AG8">
            <v>0</v>
          </cell>
          <cell r="AH8">
            <v>0</v>
          </cell>
        </row>
        <row r="9">
          <cell r="AD9">
            <v>0</v>
          </cell>
          <cell r="AE9">
            <v>0</v>
          </cell>
          <cell r="AF9">
            <v>0</v>
          </cell>
          <cell r="AG9">
            <v>0</v>
          </cell>
          <cell r="AH9">
            <v>0</v>
          </cell>
        </row>
        <row r="10">
          <cell r="AD10">
            <v>0</v>
          </cell>
          <cell r="AE10">
            <v>0</v>
          </cell>
          <cell r="AF10">
            <v>0</v>
          </cell>
          <cell r="AG10">
            <v>0</v>
          </cell>
          <cell r="AH10">
            <v>0</v>
          </cell>
        </row>
        <row r="11">
          <cell r="AD11">
            <v>0</v>
          </cell>
          <cell r="AE11">
            <v>0</v>
          </cell>
          <cell r="AF11">
            <v>0</v>
          </cell>
          <cell r="AG11">
            <v>0</v>
          </cell>
          <cell r="AH11">
            <v>0</v>
          </cell>
        </row>
        <row r="12">
          <cell r="AD12">
            <v>0</v>
          </cell>
          <cell r="AE12">
            <v>0</v>
          </cell>
          <cell r="AF12">
            <v>0</v>
          </cell>
          <cell r="AG12">
            <v>0</v>
          </cell>
          <cell r="AH12">
            <v>0</v>
          </cell>
        </row>
        <row r="13">
          <cell r="AD13">
            <v>0</v>
          </cell>
          <cell r="AE13">
            <v>0</v>
          </cell>
          <cell r="AF13">
            <v>0</v>
          </cell>
          <cell r="AG13">
            <v>0</v>
          </cell>
          <cell r="AH13">
            <v>0</v>
          </cell>
        </row>
        <row r="14">
          <cell r="AD14">
            <v>0</v>
          </cell>
          <cell r="AE14">
            <v>0</v>
          </cell>
          <cell r="AF14">
            <v>0</v>
          </cell>
          <cell r="AG14">
            <v>0</v>
          </cell>
          <cell r="AH14">
            <v>0</v>
          </cell>
        </row>
        <row r="15">
          <cell r="AD15">
            <v>0</v>
          </cell>
          <cell r="AE15">
            <v>0</v>
          </cell>
          <cell r="AF15">
            <v>0</v>
          </cell>
          <cell r="AG15">
            <v>0</v>
          </cell>
          <cell r="AH15">
            <v>0</v>
          </cell>
        </row>
        <row r="16">
          <cell r="AD16">
            <v>0</v>
          </cell>
          <cell r="AE16">
            <v>0</v>
          </cell>
          <cell r="AF16">
            <v>0</v>
          </cell>
          <cell r="AG16">
            <v>0</v>
          </cell>
          <cell r="AH16">
            <v>0</v>
          </cell>
        </row>
        <row r="17">
          <cell r="AD17">
            <v>0</v>
          </cell>
          <cell r="AE17">
            <v>0</v>
          </cell>
          <cell r="AF17">
            <v>0</v>
          </cell>
          <cell r="AG17">
            <v>0</v>
          </cell>
          <cell r="AH17">
            <v>0</v>
          </cell>
        </row>
        <row r="18">
          <cell r="AD18">
            <v>0</v>
          </cell>
          <cell r="AE18">
            <v>0</v>
          </cell>
          <cell r="AF18">
            <v>0</v>
          </cell>
          <cell r="AG18">
            <v>0</v>
          </cell>
          <cell r="AH18">
            <v>0</v>
          </cell>
        </row>
        <row r="19">
          <cell r="AD19">
            <v>0</v>
          </cell>
          <cell r="AE19">
            <v>0</v>
          </cell>
          <cell r="AF19">
            <v>0</v>
          </cell>
          <cell r="AG19">
            <v>0</v>
          </cell>
          <cell r="AH19">
            <v>0</v>
          </cell>
        </row>
        <row r="21">
          <cell r="AD21">
            <v>0</v>
          </cell>
          <cell r="AE21">
            <v>0</v>
          </cell>
          <cell r="AF21">
            <v>0</v>
          </cell>
          <cell r="AG21">
            <v>0</v>
          </cell>
          <cell r="AH21">
            <v>0</v>
          </cell>
        </row>
        <row r="22">
          <cell r="AD22">
            <v>0</v>
          </cell>
          <cell r="AE22">
            <v>0</v>
          </cell>
          <cell r="AF22">
            <v>0</v>
          </cell>
          <cell r="AG22">
            <v>0</v>
          </cell>
          <cell r="AH22">
            <v>0</v>
          </cell>
        </row>
        <row r="23">
          <cell r="AD23">
            <v>0</v>
          </cell>
          <cell r="AE23">
            <v>0</v>
          </cell>
          <cell r="AF23">
            <v>0</v>
          </cell>
          <cell r="AG23">
            <v>0</v>
          </cell>
          <cell r="AH23">
            <v>0</v>
          </cell>
        </row>
        <row r="24">
          <cell r="AD24">
            <v>15069</v>
          </cell>
          <cell r="AE24">
            <v>15069</v>
          </cell>
          <cell r="AF24">
            <v>15069</v>
          </cell>
          <cell r="AG24">
            <v>15069</v>
          </cell>
          <cell r="AH24">
            <v>15069</v>
          </cell>
        </row>
        <row r="25">
          <cell r="AD25">
            <v>0</v>
          </cell>
          <cell r="AE25">
            <v>0</v>
          </cell>
          <cell r="AF25">
            <v>0</v>
          </cell>
          <cell r="AG25">
            <v>0</v>
          </cell>
          <cell r="AH25">
            <v>0</v>
          </cell>
        </row>
        <row r="26">
          <cell r="AD26">
            <v>0</v>
          </cell>
          <cell r="AE26">
            <v>0</v>
          </cell>
          <cell r="AF26">
            <v>0</v>
          </cell>
          <cell r="AG26">
            <v>0</v>
          </cell>
          <cell r="AH26">
            <v>0</v>
          </cell>
        </row>
        <row r="27">
          <cell r="AD27">
            <v>0</v>
          </cell>
          <cell r="AE27">
            <v>0</v>
          </cell>
          <cell r="AF27">
            <v>0</v>
          </cell>
          <cell r="AG27">
            <v>0</v>
          </cell>
          <cell r="AH27">
            <v>0</v>
          </cell>
        </row>
        <row r="28">
          <cell r="AD28">
            <v>0</v>
          </cell>
          <cell r="AE28">
            <v>0</v>
          </cell>
          <cell r="AF28">
            <v>0</v>
          </cell>
          <cell r="AG28">
            <v>0</v>
          </cell>
          <cell r="AH28">
            <v>0</v>
          </cell>
        </row>
        <row r="29">
          <cell r="AD29">
            <v>0</v>
          </cell>
          <cell r="AE29">
            <v>0</v>
          </cell>
          <cell r="AF29">
            <v>0</v>
          </cell>
          <cell r="AG29">
            <v>0</v>
          </cell>
          <cell r="AH29">
            <v>0</v>
          </cell>
        </row>
        <row r="30">
          <cell r="AD30">
            <v>0</v>
          </cell>
          <cell r="AE30">
            <v>0</v>
          </cell>
          <cell r="AF30">
            <v>0</v>
          </cell>
          <cell r="AG30">
            <v>0</v>
          </cell>
          <cell r="AH30">
            <v>0</v>
          </cell>
        </row>
        <row r="31">
          <cell r="AD31">
            <v>3949.8</v>
          </cell>
          <cell r="AE31">
            <v>3949.8</v>
          </cell>
          <cell r="AF31">
            <v>3949.8</v>
          </cell>
          <cell r="AG31">
            <v>3949.8</v>
          </cell>
          <cell r="AH31">
            <v>3949.8</v>
          </cell>
        </row>
        <row r="32">
          <cell r="AD32">
            <v>0</v>
          </cell>
          <cell r="AE32">
            <v>0</v>
          </cell>
          <cell r="AF32">
            <v>0</v>
          </cell>
          <cell r="AG32">
            <v>0</v>
          </cell>
          <cell r="AH32">
            <v>0</v>
          </cell>
        </row>
        <row r="33">
          <cell r="AD33">
            <v>19018.8</v>
          </cell>
          <cell r="AE33">
            <v>19018.8</v>
          </cell>
          <cell r="AF33">
            <v>19018.8</v>
          </cell>
          <cell r="AG33">
            <v>19018.8</v>
          </cell>
          <cell r="AH33">
            <v>19018.8</v>
          </cell>
        </row>
        <row r="35">
          <cell r="AD35">
            <v>0</v>
          </cell>
          <cell r="AE35">
            <v>0</v>
          </cell>
          <cell r="AF35">
            <v>0</v>
          </cell>
          <cell r="AG35">
            <v>0</v>
          </cell>
          <cell r="AH35">
            <v>0</v>
          </cell>
        </row>
        <row r="36">
          <cell r="AD36">
            <v>0</v>
          </cell>
          <cell r="AE36">
            <v>0</v>
          </cell>
          <cell r="AF36">
            <v>0</v>
          </cell>
          <cell r="AG36">
            <v>0</v>
          </cell>
          <cell r="AH36">
            <v>0</v>
          </cell>
        </row>
        <row r="37">
          <cell r="AD37">
            <v>0</v>
          </cell>
          <cell r="AE37">
            <v>0</v>
          </cell>
          <cell r="AF37">
            <v>0</v>
          </cell>
          <cell r="AG37">
            <v>0</v>
          </cell>
          <cell r="AH37">
            <v>0</v>
          </cell>
        </row>
        <row r="38">
          <cell r="AD38">
            <v>0</v>
          </cell>
          <cell r="AE38">
            <v>0</v>
          </cell>
          <cell r="AF38">
            <v>0</v>
          </cell>
          <cell r="AG38">
            <v>0</v>
          </cell>
          <cell r="AH38">
            <v>0</v>
          </cell>
        </row>
        <row r="39">
          <cell r="AD39">
            <v>0</v>
          </cell>
          <cell r="AE39">
            <v>0</v>
          </cell>
          <cell r="AF39">
            <v>0</v>
          </cell>
          <cell r="AG39">
            <v>0</v>
          </cell>
          <cell r="AH39">
            <v>0</v>
          </cell>
        </row>
        <row r="40">
          <cell r="AD40">
            <v>0</v>
          </cell>
          <cell r="AE40">
            <v>0</v>
          </cell>
          <cell r="AF40">
            <v>0</v>
          </cell>
          <cell r="AG40">
            <v>0</v>
          </cell>
          <cell r="AH40">
            <v>0</v>
          </cell>
        </row>
        <row r="41">
          <cell r="AD41">
            <v>0</v>
          </cell>
          <cell r="AE41">
            <v>0</v>
          </cell>
          <cell r="AF41">
            <v>0</v>
          </cell>
          <cell r="AG41">
            <v>0</v>
          </cell>
          <cell r="AH41">
            <v>0</v>
          </cell>
        </row>
        <row r="42">
          <cell r="AD42">
            <v>0</v>
          </cell>
          <cell r="AE42">
            <v>0</v>
          </cell>
          <cell r="AF42">
            <v>0</v>
          </cell>
          <cell r="AG42">
            <v>0</v>
          </cell>
          <cell r="AH42">
            <v>0</v>
          </cell>
        </row>
        <row r="43">
          <cell r="AD43">
            <v>0</v>
          </cell>
          <cell r="AE43">
            <v>0</v>
          </cell>
          <cell r="AF43">
            <v>0</v>
          </cell>
          <cell r="AG43">
            <v>0</v>
          </cell>
          <cell r="AH43">
            <v>0</v>
          </cell>
        </row>
        <row r="44">
          <cell r="AD44">
            <v>0</v>
          </cell>
          <cell r="AE44">
            <v>0</v>
          </cell>
          <cell r="AF44">
            <v>0</v>
          </cell>
          <cell r="AG44">
            <v>0</v>
          </cell>
          <cell r="AH44">
            <v>0</v>
          </cell>
        </row>
        <row r="45">
          <cell r="AD45">
            <v>0</v>
          </cell>
          <cell r="AE45">
            <v>0</v>
          </cell>
          <cell r="AF45">
            <v>0</v>
          </cell>
          <cell r="AG45">
            <v>0</v>
          </cell>
          <cell r="AH45">
            <v>0</v>
          </cell>
        </row>
        <row r="46">
          <cell r="AD46">
            <v>0</v>
          </cell>
          <cell r="AE46">
            <v>0</v>
          </cell>
          <cell r="AF46">
            <v>0</v>
          </cell>
          <cell r="AG46">
            <v>0</v>
          </cell>
          <cell r="AH46">
            <v>0</v>
          </cell>
        </row>
        <row r="47">
          <cell r="AD47">
            <v>0</v>
          </cell>
          <cell r="AE47">
            <v>0</v>
          </cell>
          <cell r="AF47">
            <v>0</v>
          </cell>
          <cell r="AG47">
            <v>0</v>
          </cell>
          <cell r="AH47">
            <v>0</v>
          </cell>
        </row>
        <row r="49">
          <cell r="AD49">
            <v>0</v>
          </cell>
          <cell r="AE49">
            <v>0</v>
          </cell>
          <cell r="AF49">
            <v>0</v>
          </cell>
          <cell r="AG49">
            <v>0</v>
          </cell>
          <cell r="AH49">
            <v>0</v>
          </cell>
        </row>
        <row r="50">
          <cell r="AD50">
            <v>0</v>
          </cell>
          <cell r="AE50">
            <v>0</v>
          </cell>
          <cell r="AF50">
            <v>0</v>
          </cell>
          <cell r="AG50">
            <v>0</v>
          </cell>
          <cell r="AH50">
            <v>0</v>
          </cell>
        </row>
        <row r="51">
          <cell r="AD51">
            <v>0</v>
          </cell>
          <cell r="AE51">
            <v>0</v>
          </cell>
          <cell r="AF51">
            <v>0</v>
          </cell>
          <cell r="AG51">
            <v>0</v>
          </cell>
          <cell r="AH51">
            <v>0</v>
          </cell>
        </row>
        <row r="52">
          <cell r="AD52">
            <v>0</v>
          </cell>
          <cell r="AE52">
            <v>0</v>
          </cell>
          <cell r="AF52">
            <v>0</v>
          </cell>
          <cell r="AG52">
            <v>0</v>
          </cell>
          <cell r="AH52">
            <v>0</v>
          </cell>
        </row>
        <row r="53">
          <cell r="AD53">
            <v>0</v>
          </cell>
          <cell r="AE53">
            <v>0</v>
          </cell>
          <cell r="AF53">
            <v>0</v>
          </cell>
          <cell r="AG53">
            <v>0</v>
          </cell>
          <cell r="AH53">
            <v>0</v>
          </cell>
        </row>
        <row r="54">
          <cell r="AD54">
            <v>0</v>
          </cell>
          <cell r="AE54">
            <v>0</v>
          </cell>
          <cell r="AF54">
            <v>0</v>
          </cell>
          <cell r="AG54">
            <v>0</v>
          </cell>
          <cell r="AH54">
            <v>0</v>
          </cell>
        </row>
        <row r="55">
          <cell r="AD55">
            <v>0</v>
          </cell>
          <cell r="AE55">
            <v>0</v>
          </cell>
          <cell r="AF55">
            <v>0</v>
          </cell>
          <cell r="AG55">
            <v>0</v>
          </cell>
          <cell r="AH55">
            <v>0</v>
          </cell>
        </row>
        <row r="56">
          <cell r="AD56">
            <v>0</v>
          </cell>
          <cell r="AE56">
            <v>0</v>
          </cell>
          <cell r="AF56">
            <v>0</v>
          </cell>
          <cell r="AG56">
            <v>0</v>
          </cell>
          <cell r="AH56">
            <v>0</v>
          </cell>
        </row>
        <row r="57">
          <cell r="AD57">
            <v>0</v>
          </cell>
          <cell r="AE57">
            <v>0</v>
          </cell>
          <cell r="AF57">
            <v>0</v>
          </cell>
          <cell r="AG57">
            <v>0</v>
          </cell>
          <cell r="AH57">
            <v>0</v>
          </cell>
        </row>
        <row r="58">
          <cell r="AD58">
            <v>0</v>
          </cell>
          <cell r="AE58">
            <v>0</v>
          </cell>
          <cell r="AF58">
            <v>0</v>
          </cell>
          <cell r="AG58">
            <v>0</v>
          </cell>
          <cell r="AH58">
            <v>0</v>
          </cell>
        </row>
        <row r="59">
          <cell r="AD59">
            <v>0</v>
          </cell>
          <cell r="AE59">
            <v>0</v>
          </cell>
          <cell r="AF59">
            <v>0</v>
          </cell>
          <cell r="AG59">
            <v>0</v>
          </cell>
          <cell r="AH59">
            <v>0</v>
          </cell>
        </row>
        <row r="60">
          <cell r="AD60">
            <v>0</v>
          </cell>
          <cell r="AE60">
            <v>0</v>
          </cell>
          <cell r="AF60">
            <v>0</v>
          </cell>
          <cell r="AG60">
            <v>0</v>
          </cell>
          <cell r="AH60">
            <v>0</v>
          </cell>
        </row>
        <row r="61">
          <cell r="AD61">
            <v>0</v>
          </cell>
          <cell r="AE61">
            <v>0</v>
          </cell>
          <cell r="AF61">
            <v>0</v>
          </cell>
          <cell r="AG61">
            <v>0</v>
          </cell>
          <cell r="AH61">
            <v>0</v>
          </cell>
        </row>
        <row r="62">
          <cell r="AD62">
            <v>19018.8</v>
          </cell>
          <cell r="AE62">
            <v>19018.8</v>
          </cell>
          <cell r="AF62">
            <v>19018.8</v>
          </cell>
          <cell r="AG62">
            <v>19018.8</v>
          </cell>
          <cell r="AH62">
            <v>19018.8</v>
          </cell>
        </row>
        <row r="64">
          <cell r="AD64">
            <v>0</v>
          </cell>
          <cell r="AE64">
            <v>0</v>
          </cell>
          <cell r="AF64">
            <v>0</v>
          </cell>
          <cell r="AG64">
            <v>0</v>
          </cell>
          <cell r="AH64">
            <v>0</v>
          </cell>
        </row>
        <row r="65">
          <cell r="AD65">
            <v>0</v>
          </cell>
          <cell r="AE65">
            <v>0</v>
          </cell>
          <cell r="AF65">
            <v>0</v>
          </cell>
          <cell r="AG65">
            <v>0</v>
          </cell>
          <cell r="AH65">
            <v>0</v>
          </cell>
        </row>
        <row r="66">
          <cell r="AD66">
            <v>0</v>
          </cell>
          <cell r="AE66">
            <v>0</v>
          </cell>
          <cell r="AF66">
            <v>0</v>
          </cell>
          <cell r="AG66">
            <v>0</v>
          </cell>
          <cell r="AH66">
            <v>0</v>
          </cell>
        </row>
        <row r="67">
          <cell r="AD67">
            <v>0</v>
          </cell>
          <cell r="AE67">
            <v>0</v>
          </cell>
          <cell r="AF67">
            <v>0</v>
          </cell>
          <cell r="AG67">
            <v>0</v>
          </cell>
          <cell r="AH67">
            <v>0</v>
          </cell>
        </row>
        <row r="68">
          <cell r="AD68">
            <v>0</v>
          </cell>
          <cell r="AE68">
            <v>0</v>
          </cell>
          <cell r="AF68">
            <v>0</v>
          </cell>
          <cell r="AG68">
            <v>0</v>
          </cell>
          <cell r="AH68">
            <v>0</v>
          </cell>
        </row>
        <row r="69">
          <cell r="AD69">
            <v>0</v>
          </cell>
          <cell r="AE69">
            <v>0</v>
          </cell>
          <cell r="AF69">
            <v>0</v>
          </cell>
          <cell r="AG69">
            <v>0</v>
          </cell>
          <cell r="AH69">
            <v>0</v>
          </cell>
        </row>
        <row r="70">
          <cell r="AD70">
            <v>0</v>
          </cell>
          <cell r="AE70">
            <v>0</v>
          </cell>
          <cell r="AF70">
            <v>0</v>
          </cell>
          <cell r="AG70">
            <v>0</v>
          </cell>
          <cell r="AH70">
            <v>0</v>
          </cell>
        </row>
        <row r="71">
          <cell r="AD71">
            <v>0</v>
          </cell>
          <cell r="AE71">
            <v>0</v>
          </cell>
          <cell r="AF71">
            <v>0</v>
          </cell>
          <cell r="AG71">
            <v>0</v>
          </cell>
          <cell r="AH71">
            <v>0</v>
          </cell>
        </row>
        <row r="72">
          <cell r="AD72">
            <v>0</v>
          </cell>
          <cell r="AE72">
            <v>0</v>
          </cell>
          <cell r="AF72">
            <v>0</v>
          </cell>
          <cell r="AG72">
            <v>0</v>
          </cell>
          <cell r="AH72">
            <v>0</v>
          </cell>
        </row>
        <row r="73">
          <cell r="AD73">
            <v>0</v>
          </cell>
          <cell r="AE73">
            <v>0</v>
          </cell>
          <cell r="AF73">
            <v>0</v>
          </cell>
          <cell r="AG73">
            <v>0</v>
          </cell>
          <cell r="AH73">
            <v>0</v>
          </cell>
        </row>
        <row r="74">
          <cell r="AD74">
            <v>0</v>
          </cell>
          <cell r="AE74">
            <v>0</v>
          </cell>
          <cell r="AF74">
            <v>0</v>
          </cell>
          <cell r="AG74">
            <v>0</v>
          </cell>
          <cell r="AH74">
            <v>0</v>
          </cell>
        </row>
        <row r="75">
          <cell r="AD75">
            <v>0</v>
          </cell>
          <cell r="AE75">
            <v>0</v>
          </cell>
          <cell r="AF75">
            <v>0</v>
          </cell>
          <cell r="AG75">
            <v>0</v>
          </cell>
          <cell r="AH75">
            <v>0</v>
          </cell>
        </row>
        <row r="76">
          <cell r="AD76">
            <v>0</v>
          </cell>
          <cell r="AE76">
            <v>0</v>
          </cell>
          <cell r="AF76">
            <v>0</v>
          </cell>
          <cell r="AG76">
            <v>0</v>
          </cell>
          <cell r="AH76">
            <v>0</v>
          </cell>
        </row>
        <row r="78">
          <cell r="AD78">
            <v>0</v>
          </cell>
          <cell r="AE78">
            <v>0</v>
          </cell>
          <cell r="AF78">
            <v>0</v>
          </cell>
          <cell r="AG78">
            <v>0</v>
          </cell>
          <cell r="AH78">
            <v>0</v>
          </cell>
        </row>
        <row r="79">
          <cell r="AD79">
            <v>0</v>
          </cell>
          <cell r="AE79">
            <v>0</v>
          </cell>
          <cell r="AF79">
            <v>0</v>
          </cell>
          <cell r="AG79">
            <v>0</v>
          </cell>
          <cell r="AH79">
            <v>0</v>
          </cell>
        </row>
        <row r="80">
          <cell r="AD80">
            <v>0</v>
          </cell>
          <cell r="AE80">
            <v>0</v>
          </cell>
          <cell r="AF80">
            <v>0</v>
          </cell>
          <cell r="AG80">
            <v>0</v>
          </cell>
          <cell r="AH80">
            <v>0</v>
          </cell>
        </row>
        <row r="81">
          <cell r="AD81">
            <v>0</v>
          </cell>
          <cell r="AE81">
            <v>0</v>
          </cell>
          <cell r="AF81">
            <v>0</v>
          </cell>
          <cell r="AG81">
            <v>0</v>
          </cell>
          <cell r="AH81">
            <v>0</v>
          </cell>
        </row>
        <row r="82">
          <cell r="AD82">
            <v>0</v>
          </cell>
          <cell r="AE82">
            <v>0</v>
          </cell>
          <cell r="AF82">
            <v>0</v>
          </cell>
          <cell r="AG82">
            <v>0</v>
          </cell>
          <cell r="AH82">
            <v>0</v>
          </cell>
        </row>
        <row r="83">
          <cell r="AD83">
            <v>0</v>
          </cell>
          <cell r="AE83">
            <v>0</v>
          </cell>
          <cell r="AF83">
            <v>0</v>
          </cell>
          <cell r="AG83">
            <v>0</v>
          </cell>
          <cell r="AH83">
            <v>0</v>
          </cell>
        </row>
        <row r="84">
          <cell r="AD84">
            <v>0</v>
          </cell>
          <cell r="AE84">
            <v>0</v>
          </cell>
          <cell r="AF84">
            <v>0</v>
          </cell>
          <cell r="AG84">
            <v>0</v>
          </cell>
          <cell r="AH84">
            <v>0</v>
          </cell>
        </row>
        <row r="85">
          <cell r="AD85">
            <v>0</v>
          </cell>
          <cell r="AE85">
            <v>0</v>
          </cell>
          <cell r="AF85">
            <v>0</v>
          </cell>
          <cell r="AG85">
            <v>0</v>
          </cell>
          <cell r="AH85">
            <v>0</v>
          </cell>
        </row>
        <row r="86">
          <cell r="AD86">
            <v>0</v>
          </cell>
          <cell r="AE86">
            <v>0</v>
          </cell>
          <cell r="AF86">
            <v>0</v>
          </cell>
          <cell r="AG86">
            <v>0</v>
          </cell>
          <cell r="AH86">
            <v>0</v>
          </cell>
        </row>
        <row r="87">
          <cell r="AD87">
            <v>0</v>
          </cell>
          <cell r="AE87">
            <v>0</v>
          </cell>
          <cell r="AF87">
            <v>0</v>
          </cell>
          <cell r="AG87">
            <v>0</v>
          </cell>
          <cell r="AH87">
            <v>0</v>
          </cell>
        </row>
        <row r="88">
          <cell r="AD88">
            <v>0</v>
          </cell>
          <cell r="AE88">
            <v>0</v>
          </cell>
          <cell r="AF88">
            <v>0</v>
          </cell>
          <cell r="AG88">
            <v>0</v>
          </cell>
          <cell r="AH88">
            <v>0</v>
          </cell>
        </row>
        <row r="89">
          <cell r="AD89">
            <v>0</v>
          </cell>
          <cell r="AE89">
            <v>0</v>
          </cell>
          <cell r="AF89">
            <v>0</v>
          </cell>
          <cell r="AG89">
            <v>0</v>
          </cell>
          <cell r="AH89">
            <v>0</v>
          </cell>
        </row>
        <row r="90">
          <cell r="AD90">
            <v>0</v>
          </cell>
          <cell r="AE90">
            <v>0</v>
          </cell>
          <cell r="AF90">
            <v>0</v>
          </cell>
          <cell r="AG90">
            <v>0</v>
          </cell>
          <cell r="AH90">
            <v>0</v>
          </cell>
        </row>
        <row r="91">
          <cell r="AD91">
            <v>0</v>
          </cell>
          <cell r="AE91">
            <v>0</v>
          </cell>
          <cell r="AF91">
            <v>0</v>
          </cell>
          <cell r="AG91">
            <v>0</v>
          </cell>
          <cell r="AH91">
            <v>0</v>
          </cell>
        </row>
        <row r="93">
          <cell r="AD93">
            <v>19018.8</v>
          </cell>
          <cell r="AE93">
            <v>19018.8</v>
          </cell>
          <cell r="AF93">
            <v>19018.8</v>
          </cell>
          <cell r="AG93">
            <v>19018.8</v>
          </cell>
          <cell r="AH93">
            <v>19018.8</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 Compared to Budget - Summary"/>
      <sheetName val="Devex by SpendType&amp;SinceInceptn"/>
      <sheetName val="Detail Brkdwn by Region &amp; Proj."/>
      <sheetName val="CANUS"/>
      <sheetName val="EUR"/>
      <sheetName val="LATAM"/>
      <sheetName val="ASIA"/>
      <sheetName val="HL"/>
      <sheetName val="INT'L, Other"/>
      <sheetName val="M&amp;A"/>
      <sheetName val="Project Spend Since Inception"/>
      <sheetName val="2018 Budget"/>
      <sheetName val="Feb 22, 2018 Board Summary"/>
      <sheetName val="Board Update"/>
      <sheetName val="Summary"/>
    </sheetNames>
    <sheetDataSet>
      <sheetData sheetId="0"/>
      <sheetData sheetId="1"/>
      <sheetData sheetId="2"/>
      <sheetData sheetId="3">
        <row r="4">
          <cell r="AY4" t="str">
            <v>Q2 2019</v>
          </cell>
        </row>
        <row r="6">
          <cell r="AS6"/>
          <cell r="AT6"/>
          <cell r="AY6">
            <v>103857.13999999998</v>
          </cell>
        </row>
        <row r="7">
          <cell r="AS7" t="str">
            <v>CAN gen</v>
          </cell>
        </row>
        <row r="8">
          <cell r="AS8" t="str">
            <v>CAN gen</v>
          </cell>
          <cell r="AT8" t="str">
            <v>Eng</v>
          </cell>
          <cell r="AY8">
            <v>0</v>
          </cell>
        </row>
        <row r="9">
          <cell r="AS9" t="str">
            <v>CAN gen</v>
          </cell>
          <cell r="AT9" t="str">
            <v>Env</v>
          </cell>
          <cell r="AY9">
            <v>0</v>
          </cell>
        </row>
        <row r="10">
          <cell r="AS10" t="str">
            <v>CAN gen</v>
          </cell>
          <cell r="AT10" t="str">
            <v>Resource</v>
          </cell>
          <cell r="AY10">
            <v>0</v>
          </cell>
        </row>
        <row r="11">
          <cell r="AS11" t="str">
            <v>CAN gen</v>
          </cell>
          <cell r="AT11" t="str">
            <v>Promo</v>
          </cell>
          <cell r="AY11">
            <v>15000</v>
          </cell>
        </row>
        <row r="12">
          <cell r="AS12" t="str">
            <v>CAN gen</v>
          </cell>
          <cell r="AT12" t="str">
            <v>FN</v>
          </cell>
          <cell r="AY12">
            <v>0</v>
          </cell>
        </row>
        <row r="13">
          <cell r="AS13" t="str">
            <v>CAN gen</v>
          </cell>
          <cell r="AT13" t="str">
            <v>Cons Other</v>
          </cell>
          <cell r="AY13">
            <v>24000</v>
          </cell>
        </row>
        <row r="14">
          <cell r="AS14" t="str">
            <v>CAN gen</v>
          </cell>
          <cell r="AT14" t="str">
            <v>land</v>
          </cell>
          <cell r="AY14">
            <v>0</v>
          </cell>
        </row>
        <row r="15">
          <cell r="AS15" t="str">
            <v>CAN gen</v>
          </cell>
          <cell r="AT15" t="str">
            <v>interconnect</v>
          </cell>
          <cell r="AY15">
            <v>0</v>
          </cell>
        </row>
        <row r="16">
          <cell r="AS16" t="str">
            <v>CAN gen</v>
          </cell>
          <cell r="AT16" t="str">
            <v>Legal</v>
          </cell>
          <cell r="AY16">
            <v>44.89</v>
          </cell>
        </row>
        <row r="17">
          <cell r="AS17" t="str">
            <v>CAN gen</v>
          </cell>
          <cell r="AT17" t="str">
            <v>Travel</v>
          </cell>
          <cell r="AY17">
            <v>2130.4900000000002</v>
          </cell>
        </row>
        <row r="18">
          <cell r="AS18" t="str">
            <v>CAN gen</v>
          </cell>
          <cell r="AT18" t="str">
            <v>Other</v>
          </cell>
          <cell r="AY18">
            <v>29482.57</v>
          </cell>
        </row>
        <row r="19">
          <cell r="AS19" t="str">
            <v>CAN gen</v>
          </cell>
          <cell r="AT19" t="str">
            <v>Fin</v>
          </cell>
          <cell r="AY19">
            <v>0</v>
          </cell>
        </row>
        <row r="20">
          <cell r="AS20" t="str">
            <v>CAN gen</v>
          </cell>
          <cell r="AY20">
            <v>70657.95</v>
          </cell>
        </row>
        <row r="21">
          <cell r="AS21" t="str">
            <v>CAN gen</v>
          </cell>
          <cell r="AT21"/>
        </row>
        <row r="22">
          <cell r="AS22" t="str">
            <v>CAN gen</v>
          </cell>
          <cell r="AT22" t="str">
            <v>Eng</v>
          </cell>
          <cell r="AY22">
            <v>0</v>
          </cell>
        </row>
        <row r="23">
          <cell r="AS23" t="str">
            <v>CAN gen</v>
          </cell>
          <cell r="AT23" t="str">
            <v>Env</v>
          </cell>
          <cell r="AY23">
            <v>0</v>
          </cell>
        </row>
        <row r="24">
          <cell r="AS24" t="str">
            <v>CAN gen</v>
          </cell>
          <cell r="AT24" t="str">
            <v>Resource</v>
          </cell>
          <cell r="AY24">
            <v>0</v>
          </cell>
        </row>
        <row r="25">
          <cell r="AS25" t="str">
            <v>CAN gen</v>
          </cell>
          <cell r="AT25" t="str">
            <v>Promo</v>
          </cell>
          <cell r="AY25">
            <v>0</v>
          </cell>
        </row>
        <row r="26">
          <cell r="AS26" t="str">
            <v>CAN gen</v>
          </cell>
          <cell r="AT26" t="str">
            <v>FN</v>
          </cell>
          <cell r="AY26">
            <v>0</v>
          </cell>
        </row>
        <row r="27">
          <cell r="AS27" t="str">
            <v>CAN gen</v>
          </cell>
          <cell r="AT27" t="str">
            <v>Cons Other</v>
          </cell>
          <cell r="AY27">
            <v>0</v>
          </cell>
        </row>
        <row r="28">
          <cell r="AS28" t="str">
            <v>CAN gen</v>
          </cell>
          <cell r="AT28" t="str">
            <v>land</v>
          </cell>
          <cell r="AY28">
            <v>0</v>
          </cell>
        </row>
        <row r="29">
          <cell r="AS29" t="str">
            <v>CAN gen</v>
          </cell>
          <cell r="AT29" t="str">
            <v>interconnect</v>
          </cell>
          <cell r="AY29">
            <v>0</v>
          </cell>
        </row>
        <row r="30">
          <cell r="AS30" t="str">
            <v>CAN gen</v>
          </cell>
          <cell r="AT30" t="str">
            <v>Legal</v>
          </cell>
          <cell r="AY30">
            <v>0</v>
          </cell>
        </row>
        <row r="31">
          <cell r="AS31" t="str">
            <v>CAN gen</v>
          </cell>
          <cell r="AT31" t="str">
            <v>Travel</v>
          </cell>
          <cell r="AY31">
            <v>0</v>
          </cell>
        </row>
        <row r="32">
          <cell r="AS32" t="str">
            <v>CAN gen</v>
          </cell>
          <cell r="AT32" t="str">
            <v>Other</v>
          </cell>
          <cell r="AY32">
            <v>81.069999999999993</v>
          </cell>
        </row>
        <row r="33">
          <cell r="AS33" t="str">
            <v>CAN gen</v>
          </cell>
          <cell r="AT33" t="str">
            <v>Fin</v>
          </cell>
          <cell r="AY33">
            <v>0</v>
          </cell>
        </row>
        <row r="34">
          <cell r="AS34" t="str">
            <v>CAN gen</v>
          </cell>
          <cell r="AT34"/>
          <cell r="AY34">
            <v>81.069999999999993</v>
          </cell>
        </row>
        <row r="35">
          <cell r="AS35" t="str">
            <v>CAN gen</v>
          </cell>
          <cell r="AT35"/>
        </row>
        <row r="36">
          <cell r="AS36" t="str">
            <v>CAN gen</v>
          </cell>
          <cell r="AT36" t="str">
            <v>Eng</v>
          </cell>
          <cell r="AY36">
            <v>0</v>
          </cell>
        </row>
        <row r="37">
          <cell r="AS37" t="str">
            <v>CAN gen</v>
          </cell>
          <cell r="AT37" t="str">
            <v>Env</v>
          </cell>
          <cell r="AY37">
            <v>0</v>
          </cell>
        </row>
        <row r="38">
          <cell r="AS38" t="str">
            <v>CAN gen</v>
          </cell>
          <cell r="AT38" t="str">
            <v>Resource</v>
          </cell>
          <cell r="AY38">
            <v>354.76</v>
          </cell>
        </row>
        <row r="39">
          <cell r="AS39" t="str">
            <v>CAN gen</v>
          </cell>
          <cell r="AT39" t="str">
            <v>Promo</v>
          </cell>
          <cell r="AY39">
            <v>0</v>
          </cell>
        </row>
        <row r="40">
          <cell r="AS40" t="str">
            <v>CAN gen</v>
          </cell>
          <cell r="AT40" t="str">
            <v>FN</v>
          </cell>
          <cell r="AY40">
            <v>0</v>
          </cell>
        </row>
        <row r="41">
          <cell r="AS41" t="str">
            <v>CAN gen</v>
          </cell>
          <cell r="AT41" t="str">
            <v>Cons Other</v>
          </cell>
          <cell r="AY41">
            <v>0</v>
          </cell>
        </row>
        <row r="42">
          <cell r="AS42" t="str">
            <v>CAN gen</v>
          </cell>
          <cell r="AT42" t="str">
            <v>Land</v>
          </cell>
          <cell r="AY42">
            <v>0</v>
          </cell>
        </row>
        <row r="43">
          <cell r="AS43" t="str">
            <v>CAN gen</v>
          </cell>
          <cell r="AT43" t="str">
            <v>Interconnect</v>
          </cell>
          <cell r="AY43">
            <v>0</v>
          </cell>
        </row>
        <row r="44">
          <cell r="AS44" t="str">
            <v>CAN gen</v>
          </cell>
          <cell r="AT44" t="str">
            <v>Legal</v>
          </cell>
          <cell r="AY44">
            <v>0</v>
          </cell>
        </row>
        <row r="45">
          <cell r="AS45" t="str">
            <v>CAN gen</v>
          </cell>
          <cell r="AT45" t="str">
            <v>Travel</v>
          </cell>
          <cell r="AY45">
            <v>692.65</v>
          </cell>
        </row>
        <row r="46">
          <cell r="AS46" t="str">
            <v>CAN gen</v>
          </cell>
          <cell r="AT46" t="str">
            <v>Other</v>
          </cell>
          <cell r="AY46">
            <v>12500</v>
          </cell>
        </row>
        <row r="47">
          <cell r="AS47" t="str">
            <v>CAN gen</v>
          </cell>
          <cell r="AT47" t="str">
            <v>Fin</v>
          </cell>
          <cell r="AY47">
            <v>0</v>
          </cell>
        </row>
        <row r="48">
          <cell r="AS48" t="str">
            <v>CAN gen</v>
          </cell>
          <cell r="AT48"/>
          <cell r="AY48">
            <v>13547.41</v>
          </cell>
        </row>
        <row r="49">
          <cell r="AS49" t="str">
            <v>CAN gen</v>
          </cell>
          <cell r="AT49"/>
          <cell r="AY49"/>
        </row>
        <row r="50">
          <cell r="AS50" t="str">
            <v>CAN gen</v>
          </cell>
          <cell r="AT50" t="str">
            <v>Eng</v>
          </cell>
          <cell r="AY50">
            <v>0</v>
          </cell>
        </row>
        <row r="51">
          <cell r="AS51" t="str">
            <v>CAN gen</v>
          </cell>
          <cell r="AT51" t="str">
            <v>Env</v>
          </cell>
          <cell r="AY51">
            <v>0</v>
          </cell>
        </row>
        <row r="52">
          <cell r="AS52" t="str">
            <v>CAN gen</v>
          </cell>
          <cell r="AT52" t="str">
            <v>Resource</v>
          </cell>
          <cell r="AY52">
            <v>0</v>
          </cell>
        </row>
        <row r="53">
          <cell r="AS53" t="str">
            <v>CAN gen</v>
          </cell>
          <cell r="AT53" t="str">
            <v>Promo</v>
          </cell>
          <cell r="AY53">
            <v>0</v>
          </cell>
        </row>
        <row r="54">
          <cell r="AS54" t="str">
            <v>CAN gen</v>
          </cell>
          <cell r="AT54" t="str">
            <v>FN</v>
          </cell>
          <cell r="AY54">
            <v>0</v>
          </cell>
        </row>
        <row r="55">
          <cell r="AS55" t="str">
            <v>CAN gen</v>
          </cell>
          <cell r="AT55" t="str">
            <v>Cons Other</v>
          </cell>
          <cell r="AY55">
            <v>0</v>
          </cell>
        </row>
        <row r="56">
          <cell r="AS56" t="str">
            <v>CAN gen</v>
          </cell>
          <cell r="AT56" t="str">
            <v>Land</v>
          </cell>
          <cell r="AY56">
            <v>0</v>
          </cell>
        </row>
        <row r="57">
          <cell r="AS57" t="str">
            <v>CAN gen</v>
          </cell>
          <cell r="AT57" t="str">
            <v>Interconnect</v>
          </cell>
          <cell r="AY57">
            <v>0</v>
          </cell>
        </row>
        <row r="58">
          <cell r="AS58" t="str">
            <v>CAN gen</v>
          </cell>
          <cell r="AT58" t="str">
            <v>Legal</v>
          </cell>
          <cell r="AY58">
            <v>0</v>
          </cell>
        </row>
        <row r="59">
          <cell r="AS59" t="str">
            <v>CAN gen</v>
          </cell>
          <cell r="AT59" t="str">
            <v>Travel</v>
          </cell>
          <cell r="AY59">
            <v>0</v>
          </cell>
        </row>
        <row r="60">
          <cell r="AS60" t="str">
            <v>CAN gen</v>
          </cell>
          <cell r="AT60" t="str">
            <v>Other</v>
          </cell>
          <cell r="AY60">
            <v>56.25</v>
          </cell>
        </row>
        <row r="61">
          <cell r="AS61" t="str">
            <v>CAN gen</v>
          </cell>
          <cell r="AT61" t="str">
            <v>Fin</v>
          </cell>
          <cell r="AY61">
            <v>0</v>
          </cell>
        </row>
        <row r="62">
          <cell r="AS62" t="str">
            <v>CAN gen</v>
          </cell>
          <cell r="AT62"/>
          <cell r="AY62">
            <v>56.25</v>
          </cell>
        </row>
        <row r="63">
          <cell r="AS63" t="str">
            <v>CAN gen</v>
          </cell>
          <cell r="AT63"/>
          <cell r="AY63"/>
        </row>
        <row r="64">
          <cell r="AS64" t="str">
            <v>CAN gen</v>
          </cell>
          <cell r="AT64" t="str">
            <v>Eng</v>
          </cell>
          <cell r="AY64">
            <v>0</v>
          </cell>
        </row>
        <row r="65">
          <cell r="AS65" t="str">
            <v>CAN gen</v>
          </cell>
          <cell r="AT65" t="str">
            <v>Env</v>
          </cell>
          <cell r="AY65">
            <v>0</v>
          </cell>
        </row>
        <row r="66">
          <cell r="AS66" t="str">
            <v>CAN gen</v>
          </cell>
          <cell r="AT66" t="str">
            <v>Resource</v>
          </cell>
          <cell r="AY66">
            <v>0</v>
          </cell>
        </row>
        <row r="67">
          <cell r="AS67" t="str">
            <v>CAN gen</v>
          </cell>
          <cell r="AT67" t="str">
            <v>Promo</v>
          </cell>
          <cell r="AY67">
            <v>0</v>
          </cell>
        </row>
        <row r="68">
          <cell r="AS68" t="str">
            <v>CAN gen</v>
          </cell>
          <cell r="AT68" t="str">
            <v>FN</v>
          </cell>
          <cell r="AY68">
            <v>0</v>
          </cell>
        </row>
        <row r="69">
          <cell r="AS69" t="str">
            <v>CAN gen</v>
          </cell>
          <cell r="AT69" t="str">
            <v>Cons Other</v>
          </cell>
          <cell r="AY69">
            <v>0</v>
          </cell>
        </row>
        <row r="70">
          <cell r="AS70" t="str">
            <v>CAN gen</v>
          </cell>
          <cell r="AT70" t="str">
            <v>Land</v>
          </cell>
          <cell r="AY70">
            <v>0</v>
          </cell>
        </row>
        <row r="71">
          <cell r="AS71" t="str">
            <v>CAN gen</v>
          </cell>
          <cell r="AT71" t="str">
            <v>Interconnect</v>
          </cell>
          <cell r="AY71">
            <v>0</v>
          </cell>
        </row>
        <row r="72">
          <cell r="AS72" t="str">
            <v>CAN gen</v>
          </cell>
          <cell r="AT72" t="str">
            <v>Legal</v>
          </cell>
          <cell r="AY72">
            <v>0</v>
          </cell>
        </row>
        <row r="73">
          <cell r="AS73" t="str">
            <v>CAN gen</v>
          </cell>
          <cell r="AT73" t="str">
            <v>Travel</v>
          </cell>
          <cell r="AY73">
            <v>0</v>
          </cell>
        </row>
        <row r="74">
          <cell r="AS74" t="str">
            <v>CAN gen</v>
          </cell>
          <cell r="AT74" t="str">
            <v>Other</v>
          </cell>
          <cell r="AY74">
            <v>0</v>
          </cell>
        </row>
        <row r="75">
          <cell r="AS75" t="str">
            <v>CAN gen</v>
          </cell>
          <cell r="AT75" t="str">
            <v>Fin</v>
          </cell>
          <cell r="AY75">
            <v>0</v>
          </cell>
        </row>
        <row r="76">
          <cell r="AS76" t="str">
            <v>CAN gen</v>
          </cell>
          <cell r="AT76"/>
          <cell r="AY76">
            <v>0</v>
          </cell>
        </row>
        <row r="77">
          <cell r="AS77" t="str">
            <v>CAN gen</v>
          </cell>
          <cell r="AT77"/>
          <cell r="AY77"/>
        </row>
        <row r="78">
          <cell r="AS78" t="str">
            <v>CAN gen</v>
          </cell>
          <cell r="AT78" t="str">
            <v>Eng</v>
          </cell>
          <cell r="AY78">
            <v>0</v>
          </cell>
        </row>
        <row r="79">
          <cell r="AS79" t="str">
            <v>CAN gen</v>
          </cell>
          <cell r="AT79" t="str">
            <v>Env</v>
          </cell>
          <cell r="AY79">
            <v>0</v>
          </cell>
        </row>
        <row r="80">
          <cell r="AS80" t="str">
            <v>CAN gen</v>
          </cell>
          <cell r="AT80" t="str">
            <v>Resource</v>
          </cell>
          <cell r="AY80">
            <v>0</v>
          </cell>
        </row>
        <row r="81">
          <cell r="AS81" t="str">
            <v>CAN gen</v>
          </cell>
          <cell r="AT81" t="str">
            <v>Promo</v>
          </cell>
          <cell r="AY81">
            <v>0</v>
          </cell>
        </row>
        <row r="82">
          <cell r="AS82" t="str">
            <v>CAN gen</v>
          </cell>
          <cell r="AT82" t="str">
            <v>FN</v>
          </cell>
          <cell r="AY82">
            <v>0</v>
          </cell>
        </row>
        <row r="83">
          <cell r="AS83" t="str">
            <v>CAN gen</v>
          </cell>
          <cell r="AT83" t="str">
            <v>Cons Other</v>
          </cell>
          <cell r="AY83">
            <v>0</v>
          </cell>
        </row>
        <row r="84">
          <cell r="AS84" t="str">
            <v>CAN gen</v>
          </cell>
          <cell r="AT84" t="str">
            <v>Land</v>
          </cell>
          <cell r="AY84">
            <v>7500</v>
          </cell>
        </row>
        <row r="85">
          <cell r="AS85" t="str">
            <v>CAN gen</v>
          </cell>
          <cell r="AT85" t="str">
            <v>Interconnect</v>
          </cell>
          <cell r="AY85">
            <v>0</v>
          </cell>
        </row>
        <row r="86">
          <cell r="AS86" t="str">
            <v>CAN gen</v>
          </cell>
          <cell r="AT86" t="str">
            <v>Legal</v>
          </cell>
          <cell r="AY86">
            <v>0</v>
          </cell>
        </row>
        <row r="87">
          <cell r="AS87" t="str">
            <v>CAN gen</v>
          </cell>
          <cell r="AT87" t="str">
            <v>Travel</v>
          </cell>
          <cell r="AY87">
            <v>0</v>
          </cell>
        </row>
        <row r="88">
          <cell r="AS88" t="str">
            <v>CAN gen</v>
          </cell>
          <cell r="AT88" t="str">
            <v>Other</v>
          </cell>
          <cell r="AY88">
            <v>0</v>
          </cell>
        </row>
        <row r="89">
          <cell r="AS89" t="str">
            <v>CAN gen</v>
          </cell>
          <cell r="AT89" t="str">
            <v>Fin</v>
          </cell>
          <cell r="AY89">
            <v>0</v>
          </cell>
        </row>
        <row r="90">
          <cell r="AS90" t="str">
            <v>CAN gen</v>
          </cell>
          <cell r="AT90"/>
          <cell r="AY90">
            <v>7500</v>
          </cell>
        </row>
        <row r="91">
          <cell r="AS91" t="str">
            <v>CAN gen</v>
          </cell>
          <cell r="AT91"/>
          <cell r="AY91"/>
        </row>
        <row r="92">
          <cell r="AS92" t="str">
            <v>CAN gen</v>
          </cell>
          <cell r="AT92" t="str">
            <v>Eng</v>
          </cell>
          <cell r="AY92">
            <v>0</v>
          </cell>
        </row>
        <row r="93">
          <cell r="AS93" t="str">
            <v>CAN gen</v>
          </cell>
          <cell r="AT93" t="str">
            <v>Env</v>
          </cell>
          <cell r="AY93">
            <v>0</v>
          </cell>
        </row>
        <row r="94">
          <cell r="AS94" t="str">
            <v>CAN gen</v>
          </cell>
          <cell r="AT94" t="str">
            <v>Resource</v>
          </cell>
          <cell r="AY94">
            <v>0</v>
          </cell>
        </row>
        <row r="95">
          <cell r="AS95" t="str">
            <v>CAN gen</v>
          </cell>
          <cell r="AT95" t="str">
            <v>Promo</v>
          </cell>
          <cell r="AY95">
            <v>0</v>
          </cell>
        </row>
        <row r="96">
          <cell r="AS96" t="str">
            <v>CAN gen</v>
          </cell>
          <cell r="AT96" t="str">
            <v>FN</v>
          </cell>
          <cell r="AY96">
            <v>0</v>
          </cell>
        </row>
        <row r="97">
          <cell r="AS97" t="str">
            <v>CAN gen</v>
          </cell>
          <cell r="AT97" t="str">
            <v>Cons Other</v>
          </cell>
          <cell r="AY97">
            <v>0</v>
          </cell>
        </row>
        <row r="98">
          <cell r="AS98" t="str">
            <v>CAN gen</v>
          </cell>
          <cell r="AT98" t="str">
            <v>Land</v>
          </cell>
          <cell r="AY98">
            <v>0</v>
          </cell>
        </row>
        <row r="99">
          <cell r="AS99" t="str">
            <v>CAN gen</v>
          </cell>
          <cell r="AT99" t="str">
            <v>Interconnect</v>
          </cell>
          <cell r="AY99">
            <v>0</v>
          </cell>
        </row>
        <row r="100">
          <cell r="AS100" t="str">
            <v>CAN gen</v>
          </cell>
          <cell r="AT100" t="str">
            <v>Legal</v>
          </cell>
          <cell r="AY100">
            <v>0</v>
          </cell>
        </row>
        <row r="101">
          <cell r="AS101" t="str">
            <v>CAN gen</v>
          </cell>
          <cell r="AT101" t="str">
            <v>Travel</v>
          </cell>
          <cell r="AY101">
            <v>0</v>
          </cell>
        </row>
        <row r="102">
          <cell r="AS102" t="str">
            <v>CAN gen</v>
          </cell>
          <cell r="AT102" t="str">
            <v>Other</v>
          </cell>
          <cell r="AY102">
            <v>0</v>
          </cell>
        </row>
        <row r="103">
          <cell r="AS103" t="str">
            <v>CAN gen</v>
          </cell>
          <cell r="AT103" t="str">
            <v>Fin</v>
          </cell>
          <cell r="AY103">
            <v>0</v>
          </cell>
        </row>
        <row r="104">
          <cell r="AS104" t="str">
            <v>CAN gen</v>
          </cell>
          <cell r="AT104"/>
          <cell r="AY104">
            <v>0</v>
          </cell>
        </row>
        <row r="105">
          <cell r="AS105" t="str">
            <v>CAN gen</v>
          </cell>
          <cell r="AT105"/>
          <cell r="AY105"/>
        </row>
        <row r="106">
          <cell r="AS106" t="str">
            <v>CAN gen</v>
          </cell>
          <cell r="AT106" t="str">
            <v>Eng</v>
          </cell>
          <cell r="AY106">
            <v>0</v>
          </cell>
        </row>
        <row r="107">
          <cell r="AS107" t="str">
            <v>CAN gen</v>
          </cell>
          <cell r="AT107" t="str">
            <v>Env</v>
          </cell>
          <cell r="AY107">
            <v>0</v>
          </cell>
        </row>
        <row r="108">
          <cell r="AS108" t="str">
            <v>CAN gen</v>
          </cell>
          <cell r="AT108" t="str">
            <v>Resource</v>
          </cell>
          <cell r="AY108">
            <v>0</v>
          </cell>
        </row>
        <row r="109">
          <cell r="AS109" t="str">
            <v>CAN gen</v>
          </cell>
          <cell r="AT109" t="str">
            <v>Promo</v>
          </cell>
          <cell r="AY109">
            <v>0</v>
          </cell>
        </row>
        <row r="110">
          <cell r="AS110" t="str">
            <v>CAN gen</v>
          </cell>
          <cell r="AT110" t="str">
            <v>FN</v>
          </cell>
          <cell r="AY110">
            <v>0</v>
          </cell>
        </row>
        <row r="111">
          <cell r="AS111" t="str">
            <v>CAN gen</v>
          </cell>
          <cell r="AT111" t="str">
            <v>Cons Other</v>
          </cell>
          <cell r="AY111">
            <v>8062.5</v>
          </cell>
        </row>
        <row r="112">
          <cell r="AS112" t="str">
            <v>CAN gen</v>
          </cell>
          <cell r="AT112" t="str">
            <v>Land</v>
          </cell>
          <cell r="AY112">
            <v>312.5</v>
          </cell>
        </row>
        <row r="113">
          <cell r="AS113" t="str">
            <v>CAN gen</v>
          </cell>
          <cell r="AT113" t="str">
            <v>Interconnect</v>
          </cell>
          <cell r="AY113">
            <v>0</v>
          </cell>
        </row>
        <row r="114">
          <cell r="AS114" t="str">
            <v>CAN gen</v>
          </cell>
          <cell r="AT114" t="str">
            <v>Legal</v>
          </cell>
          <cell r="AY114">
            <v>0</v>
          </cell>
        </row>
        <row r="115">
          <cell r="AS115" t="str">
            <v>CAN gen</v>
          </cell>
          <cell r="AT115" t="str">
            <v>Travel</v>
          </cell>
          <cell r="AY115">
            <v>1681.3899999999999</v>
          </cell>
        </row>
        <row r="116">
          <cell r="AS116" t="str">
            <v>CAN gen</v>
          </cell>
          <cell r="AT116" t="str">
            <v>Other</v>
          </cell>
          <cell r="AY116">
            <v>47.59</v>
          </cell>
        </row>
        <row r="117">
          <cell r="AS117" t="str">
            <v>CAN gen</v>
          </cell>
          <cell r="AT117" t="str">
            <v>Fin</v>
          </cell>
          <cell r="AY117">
            <v>0</v>
          </cell>
        </row>
        <row r="118">
          <cell r="AS118" t="str">
            <v>CAN gen</v>
          </cell>
          <cell r="AT118"/>
          <cell r="AY118">
            <v>10103.98</v>
          </cell>
        </row>
        <row r="119">
          <cell r="AS119" t="str">
            <v>CAN gen</v>
          </cell>
          <cell r="AT119"/>
          <cell r="AY119"/>
        </row>
        <row r="120">
          <cell r="AS120" t="str">
            <v>CAN gen</v>
          </cell>
          <cell r="AT120" t="str">
            <v>Eng</v>
          </cell>
          <cell r="AY120">
            <v>0</v>
          </cell>
        </row>
        <row r="121">
          <cell r="AS121" t="str">
            <v>CAN gen</v>
          </cell>
          <cell r="AT121" t="str">
            <v>Env</v>
          </cell>
          <cell r="AY121">
            <v>0</v>
          </cell>
        </row>
        <row r="122">
          <cell r="AS122" t="str">
            <v>CAN gen</v>
          </cell>
          <cell r="AT122" t="str">
            <v>Resource</v>
          </cell>
          <cell r="AY122">
            <v>0</v>
          </cell>
        </row>
        <row r="123">
          <cell r="AS123" t="str">
            <v>CAN gen</v>
          </cell>
          <cell r="AT123" t="str">
            <v>Promo</v>
          </cell>
          <cell r="AY123">
            <v>0</v>
          </cell>
        </row>
        <row r="124">
          <cell r="AS124" t="str">
            <v>CAN gen</v>
          </cell>
          <cell r="AT124" t="str">
            <v>FN</v>
          </cell>
          <cell r="AY124">
            <v>0</v>
          </cell>
        </row>
        <row r="125">
          <cell r="AS125" t="str">
            <v>CAN gen</v>
          </cell>
          <cell r="AT125" t="str">
            <v>Cons Other</v>
          </cell>
          <cell r="AY125">
            <v>0</v>
          </cell>
        </row>
        <row r="126">
          <cell r="AS126" t="str">
            <v>CAN gen</v>
          </cell>
          <cell r="AT126" t="str">
            <v>Land</v>
          </cell>
          <cell r="AY126">
            <v>0</v>
          </cell>
        </row>
        <row r="127">
          <cell r="AS127" t="str">
            <v>CAN gen</v>
          </cell>
          <cell r="AT127" t="str">
            <v>Interconnect</v>
          </cell>
          <cell r="AY127">
            <v>0</v>
          </cell>
        </row>
        <row r="128">
          <cell r="AS128" t="str">
            <v>CAN gen</v>
          </cell>
          <cell r="AT128" t="str">
            <v>Legal</v>
          </cell>
          <cell r="AY128">
            <v>0</v>
          </cell>
        </row>
        <row r="129">
          <cell r="AS129" t="str">
            <v>CAN gen</v>
          </cell>
          <cell r="AT129" t="str">
            <v>Travel</v>
          </cell>
          <cell r="AY129">
            <v>803.1</v>
          </cell>
        </row>
        <row r="130">
          <cell r="AS130" t="str">
            <v>CAN gen</v>
          </cell>
          <cell r="AT130" t="str">
            <v>Other</v>
          </cell>
          <cell r="AY130">
            <v>1044.8800000000001</v>
          </cell>
        </row>
        <row r="131">
          <cell r="AS131" t="str">
            <v>CAN gen</v>
          </cell>
          <cell r="AT131" t="str">
            <v>Fin</v>
          </cell>
          <cell r="AY131">
            <v>0</v>
          </cell>
        </row>
        <row r="132">
          <cell r="AS132" t="str">
            <v>CAN gen</v>
          </cell>
          <cell r="AT132"/>
          <cell r="AY132">
            <v>1847.98</v>
          </cell>
        </row>
        <row r="133">
          <cell r="AS133" t="str">
            <v>CAN gen</v>
          </cell>
          <cell r="AT133"/>
          <cell r="AY133"/>
        </row>
        <row r="134">
          <cell r="AS134" t="str">
            <v>CAN gen</v>
          </cell>
          <cell r="AT134" t="str">
            <v>Eng</v>
          </cell>
          <cell r="AY134">
            <v>0</v>
          </cell>
        </row>
        <row r="135">
          <cell r="AS135" t="str">
            <v>CAN gen</v>
          </cell>
          <cell r="AT135" t="str">
            <v>Env</v>
          </cell>
          <cell r="AY135">
            <v>0</v>
          </cell>
        </row>
        <row r="136">
          <cell r="AS136" t="str">
            <v>CAN gen</v>
          </cell>
          <cell r="AT136" t="str">
            <v>Resource</v>
          </cell>
          <cell r="AY136">
            <v>0</v>
          </cell>
        </row>
        <row r="137">
          <cell r="AS137" t="str">
            <v>CAN gen</v>
          </cell>
          <cell r="AT137" t="str">
            <v>Promo</v>
          </cell>
          <cell r="AY137">
            <v>0</v>
          </cell>
        </row>
        <row r="138">
          <cell r="AS138" t="str">
            <v>CAN gen</v>
          </cell>
          <cell r="AT138" t="str">
            <v>FN</v>
          </cell>
          <cell r="AY138">
            <v>0</v>
          </cell>
        </row>
        <row r="139">
          <cell r="AS139" t="str">
            <v>CAN gen</v>
          </cell>
          <cell r="AT139" t="str">
            <v>Cons Other</v>
          </cell>
          <cell r="AY139">
            <v>62.5</v>
          </cell>
        </row>
        <row r="140">
          <cell r="AS140" t="str">
            <v>CAN gen</v>
          </cell>
          <cell r="AT140" t="str">
            <v>Land</v>
          </cell>
          <cell r="AY140">
            <v>0</v>
          </cell>
        </row>
        <row r="141">
          <cell r="AS141" t="str">
            <v>CAN gen</v>
          </cell>
          <cell r="AT141" t="str">
            <v>Interconnect</v>
          </cell>
          <cell r="AY141">
            <v>0</v>
          </cell>
        </row>
        <row r="142">
          <cell r="AS142" t="str">
            <v>CAN gen</v>
          </cell>
          <cell r="AT142" t="str">
            <v>Legal</v>
          </cell>
          <cell r="AY142">
            <v>0</v>
          </cell>
        </row>
        <row r="143">
          <cell r="AS143" t="str">
            <v>CAN gen</v>
          </cell>
          <cell r="AT143" t="str">
            <v>Travel</v>
          </cell>
          <cell r="AY143">
            <v>0</v>
          </cell>
        </row>
        <row r="144">
          <cell r="AS144" t="str">
            <v>CAN gen</v>
          </cell>
          <cell r="AT144" t="str">
            <v>Other</v>
          </cell>
          <cell r="AY144">
            <v>0</v>
          </cell>
        </row>
        <row r="145">
          <cell r="AS145" t="str">
            <v>CAN gen</v>
          </cell>
          <cell r="AT145" t="str">
            <v>Fin</v>
          </cell>
          <cell r="AY145">
            <v>0</v>
          </cell>
        </row>
        <row r="146">
          <cell r="AS146"/>
          <cell r="AT146"/>
          <cell r="AY146">
            <v>62.5</v>
          </cell>
        </row>
        <row r="148">
          <cell r="AS148"/>
          <cell r="AT148"/>
          <cell r="AY148">
            <v>16604.91</v>
          </cell>
        </row>
        <row r="149">
          <cell r="AS149" t="str">
            <v>CAN other</v>
          </cell>
          <cell r="AT149"/>
          <cell r="AY149"/>
        </row>
        <row r="150">
          <cell r="AS150" t="str">
            <v>CAN other</v>
          </cell>
          <cell r="AT150" t="str">
            <v>Eng</v>
          </cell>
          <cell r="AY150">
            <v>0</v>
          </cell>
        </row>
        <row r="151">
          <cell r="AS151" t="str">
            <v>CAN other</v>
          </cell>
          <cell r="AT151" t="str">
            <v>Env</v>
          </cell>
          <cell r="AY151">
            <v>0</v>
          </cell>
        </row>
        <row r="152">
          <cell r="AS152" t="str">
            <v>CAN other</v>
          </cell>
          <cell r="AT152" t="str">
            <v>Resource</v>
          </cell>
          <cell r="AY152">
            <v>0</v>
          </cell>
        </row>
        <row r="153">
          <cell r="AS153" t="str">
            <v>CAN other</v>
          </cell>
          <cell r="AT153" t="str">
            <v>Promo</v>
          </cell>
          <cell r="AY153">
            <v>0</v>
          </cell>
        </row>
        <row r="154">
          <cell r="AS154" t="str">
            <v>CAN other</v>
          </cell>
          <cell r="AT154" t="str">
            <v>FN</v>
          </cell>
          <cell r="AY154">
            <v>0</v>
          </cell>
        </row>
        <row r="155">
          <cell r="AS155" t="str">
            <v>CAN other</v>
          </cell>
          <cell r="AT155" t="str">
            <v>Cons Other</v>
          </cell>
          <cell r="AY155">
            <v>0</v>
          </cell>
        </row>
        <row r="156">
          <cell r="AS156" t="str">
            <v>CAN other</v>
          </cell>
          <cell r="AT156" t="str">
            <v>Land</v>
          </cell>
          <cell r="AY156">
            <v>0</v>
          </cell>
        </row>
        <row r="157">
          <cell r="AS157" t="str">
            <v>CAN other</v>
          </cell>
          <cell r="AT157" t="str">
            <v>Interconnect</v>
          </cell>
          <cell r="AY157">
            <v>0</v>
          </cell>
        </row>
        <row r="158">
          <cell r="AS158" t="str">
            <v>CAN other</v>
          </cell>
          <cell r="AT158" t="str">
            <v>Legal</v>
          </cell>
          <cell r="AY158">
            <v>0</v>
          </cell>
        </row>
        <row r="159">
          <cell r="AS159" t="str">
            <v>CAN other</v>
          </cell>
          <cell r="AT159" t="str">
            <v>Travel</v>
          </cell>
          <cell r="AY159">
            <v>0</v>
          </cell>
        </row>
        <row r="160">
          <cell r="AS160" t="str">
            <v>CAN other</v>
          </cell>
          <cell r="AT160" t="str">
            <v>Other</v>
          </cell>
          <cell r="AY160">
            <v>0</v>
          </cell>
        </row>
        <row r="161">
          <cell r="AS161" t="str">
            <v>CAN other</v>
          </cell>
          <cell r="AT161" t="str">
            <v>Fin</v>
          </cell>
          <cell r="AY161">
            <v>0</v>
          </cell>
        </row>
        <row r="162">
          <cell r="AS162" t="str">
            <v>CAN other</v>
          </cell>
          <cell r="AT162"/>
          <cell r="AY162">
            <v>0</v>
          </cell>
        </row>
        <row r="163">
          <cell r="AS163"/>
          <cell r="AT163"/>
        </row>
        <row r="164">
          <cell r="AS164">
            <v>20</v>
          </cell>
          <cell r="AT164" t="str">
            <v>Eng</v>
          </cell>
          <cell r="AY164">
            <v>0</v>
          </cell>
        </row>
        <row r="165">
          <cell r="AS165">
            <v>20</v>
          </cell>
          <cell r="AT165" t="str">
            <v>Env</v>
          </cell>
          <cell r="AY165">
            <v>0</v>
          </cell>
        </row>
        <row r="166">
          <cell r="AS166">
            <v>20</v>
          </cell>
          <cell r="AT166" t="str">
            <v>Resource</v>
          </cell>
          <cell r="AY166">
            <v>0</v>
          </cell>
        </row>
        <row r="167">
          <cell r="AS167">
            <v>20</v>
          </cell>
          <cell r="AT167" t="str">
            <v>Promo</v>
          </cell>
          <cell r="AY167">
            <v>1000</v>
          </cell>
        </row>
        <row r="168">
          <cell r="AS168">
            <v>20</v>
          </cell>
          <cell r="AT168" t="str">
            <v>FN</v>
          </cell>
          <cell r="AY168">
            <v>0</v>
          </cell>
        </row>
        <row r="169">
          <cell r="AS169">
            <v>20</v>
          </cell>
          <cell r="AT169" t="str">
            <v>Cons Other</v>
          </cell>
          <cell r="AY169">
            <v>6195</v>
          </cell>
        </row>
        <row r="170">
          <cell r="AS170">
            <v>20</v>
          </cell>
          <cell r="AT170" t="str">
            <v>Land</v>
          </cell>
          <cell r="AY170">
            <v>5000</v>
          </cell>
        </row>
        <row r="171">
          <cell r="AS171">
            <v>20</v>
          </cell>
          <cell r="AT171" t="str">
            <v>Interconnect</v>
          </cell>
          <cell r="AY171">
            <v>0</v>
          </cell>
        </row>
        <row r="172">
          <cell r="AS172">
            <v>20</v>
          </cell>
          <cell r="AT172" t="str">
            <v>Legal</v>
          </cell>
          <cell r="AY172">
            <v>3562</v>
          </cell>
        </row>
        <row r="173">
          <cell r="AS173">
            <v>20</v>
          </cell>
          <cell r="AT173" t="str">
            <v>Travel</v>
          </cell>
          <cell r="AY173">
            <v>810.68000000000006</v>
          </cell>
        </row>
        <row r="174">
          <cell r="AS174">
            <v>20</v>
          </cell>
          <cell r="AT174" t="str">
            <v>Other</v>
          </cell>
          <cell r="AY174">
            <v>0</v>
          </cell>
        </row>
        <row r="175">
          <cell r="AS175">
            <v>20</v>
          </cell>
          <cell r="AT175" t="str">
            <v>Fin</v>
          </cell>
          <cell r="AY175">
            <v>0</v>
          </cell>
        </row>
        <row r="176">
          <cell r="AS176"/>
          <cell r="AT176"/>
          <cell r="AY176">
            <v>16567.68</v>
          </cell>
        </row>
        <row r="177">
          <cell r="AS177" t="str">
            <v>CAN other</v>
          </cell>
          <cell r="AT177"/>
          <cell r="AY177"/>
        </row>
        <row r="178">
          <cell r="AS178" t="str">
            <v>CAN other</v>
          </cell>
          <cell r="AT178" t="str">
            <v>Eng</v>
          </cell>
          <cell r="AY178">
            <v>0</v>
          </cell>
        </row>
        <row r="179">
          <cell r="AS179" t="str">
            <v>CAN other</v>
          </cell>
          <cell r="AT179" t="str">
            <v>Env</v>
          </cell>
          <cell r="AY179">
            <v>0</v>
          </cell>
        </row>
        <row r="180">
          <cell r="AS180" t="str">
            <v>CAN other</v>
          </cell>
          <cell r="AT180" t="str">
            <v>Resource</v>
          </cell>
          <cell r="AY180">
            <v>0</v>
          </cell>
        </row>
        <row r="181">
          <cell r="AS181" t="str">
            <v>CAN other</v>
          </cell>
          <cell r="AT181" t="str">
            <v>Promo</v>
          </cell>
          <cell r="AY181">
            <v>0</v>
          </cell>
        </row>
        <row r="182">
          <cell r="AS182" t="str">
            <v>CAN other</v>
          </cell>
          <cell r="AT182" t="str">
            <v>FN</v>
          </cell>
          <cell r="AY182">
            <v>0</v>
          </cell>
        </row>
        <row r="183">
          <cell r="AS183" t="str">
            <v>CAN other</v>
          </cell>
          <cell r="AT183" t="str">
            <v>Cons Other</v>
          </cell>
          <cell r="AY183">
            <v>0</v>
          </cell>
        </row>
        <row r="184">
          <cell r="AS184" t="str">
            <v>CAN other</v>
          </cell>
          <cell r="AT184" t="str">
            <v>Land</v>
          </cell>
          <cell r="AY184">
            <v>0</v>
          </cell>
        </row>
        <row r="185">
          <cell r="AS185" t="str">
            <v>CAN other</v>
          </cell>
          <cell r="AT185" t="str">
            <v>Interconnect</v>
          </cell>
          <cell r="AY185">
            <v>0</v>
          </cell>
        </row>
        <row r="186">
          <cell r="AS186" t="str">
            <v>CAN other</v>
          </cell>
          <cell r="AT186" t="str">
            <v>Legal</v>
          </cell>
          <cell r="AY186">
            <v>0</v>
          </cell>
        </row>
        <row r="187">
          <cell r="AS187" t="str">
            <v>CAN other</v>
          </cell>
          <cell r="AT187" t="str">
            <v>Travel</v>
          </cell>
          <cell r="AY187">
            <v>0</v>
          </cell>
        </row>
        <row r="188">
          <cell r="AS188" t="str">
            <v>CAN other</v>
          </cell>
          <cell r="AT188" t="str">
            <v>Other</v>
          </cell>
          <cell r="AY188">
            <v>0</v>
          </cell>
        </row>
        <row r="189">
          <cell r="AS189" t="str">
            <v>CAN other</v>
          </cell>
          <cell r="AT189" t="str">
            <v>Fin</v>
          </cell>
          <cell r="AY189">
            <v>0</v>
          </cell>
        </row>
        <row r="190">
          <cell r="AS190"/>
          <cell r="AT190"/>
          <cell r="AY190">
            <v>0</v>
          </cell>
        </row>
        <row r="191">
          <cell r="AS191" t="str">
            <v>CAN other</v>
          </cell>
          <cell r="AT191"/>
          <cell r="AY191"/>
        </row>
        <row r="192">
          <cell r="AS192" t="str">
            <v>CAN other</v>
          </cell>
          <cell r="AT192" t="str">
            <v>Eng</v>
          </cell>
          <cell r="AY192">
            <v>0</v>
          </cell>
        </row>
        <row r="193">
          <cell r="AS193" t="str">
            <v>CAN other</v>
          </cell>
          <cell r="AT193" t="str">
            <v>Env</v>
          </cell>
          <cell r="AY193">
            <v>0</v>
          </cell>
        </row>
        <row r="194">
          <cell r="AS194" t="str">
            <v>CAN other</v>
          </cell>
          <cell r="AT194" t="str">
            <v>Resource</v>
          </cell>
          <cell r="AY194">
            <v>0</v>
          </cell>
        </row>
        <row r="195">
          <cell r="AS195" t="str">
            <v>CAN other</v>
          </cell>
          <cell r="AT195" t="str">
            <v>Promo</v>
          </cell>
          <cell r="AY195">
            <v>0</v>
          </cell>
        </row>
        <row r="196">
          <cell r="AS196" t="str">
            <v>CAN other</v>
          </cell>
          <cell r="AT196" t="str">
            <v>FN</v>
          </cell>
          <cell r="AY196">
            <v>0</v>
          </cell>
        </row>
        <row r="197">
          <cell r="AS197" t="str">
            <v>CAN other</v>
          </cell>
          <cell r="AT197" t="str">
            <v>Cons Other</v>
          </cell>
          <cell r="AY197">
            <v>0</v>
          </cell>
        </row>
        <row r="198">
          <cell r="AS198" t="str">
            <v>CAN other</v>
          </cell>
          <cell r="AT198" t="str">
            <v>Land</v>
          </cell>
          <cell r="AY198">
            <v>0</v>
          </cell>
        </row>
        <row r="199">
          <cell r="AS199" t="str">
            <v>CAN other</v>
          </cell>
          <cell r="AT199" t="str">
            <v>Interconnect</v>
          </cell>
          <cell r="AY199">
            <v>0</v>
          </cell>
        </row>
        <row r="200">
          <cell r="AS200" t="str">
            <v>CAN other</v>
          </cell>
          <cell r="AT200" t="str">
            <v>Legal</v>
          </cell>
          <cell r="AY200">
            <v>0</v>
          </cell>
        </row>
        <row r="201">
          <cell r="AS201" t="str">
            <v>CAN other</v>
          </cell>
          <cell r="AT201" t="str">
            <v>Travel</v>
          </cell>
          <cell r="AY201">
            <v>0</v>
          </cell>
        </row>
        <row r="202">
          <cell r="AS202" t="str">
            <v>CAN other</v>
          </cell>
          <cell r="AT202" t="str">
            <v>Other</v>
          </cell>
          <cell r="AY202">
            <v>0</v>
          </cell>
        </row>
        <row r="203">
          <cell r="AS203" t="str">
            <v>CAN other</v>
          </cell>
          <cell r="AT203" t="str">
            <v>Fin</v>
          </cell>
          <cell r="AY203">
            <v>0</v>
          </cell>
        </row>
        <row r="204">
          <cell r="AS204" t="str">
            <v>CAN other</v>
          </cell>
          <cell r="AT204"/>
          <cell r="AY204">
            <v>0</v>
          </cell>
        </row>
        <row r="205">
          <cell r="AS205" t="str">
            <v>CAN other</v>
          </cell>
          <cell r="AT205"/>
          <cell r="AY205"/>
        </row>
        <row r="206">
          <cell r="AS206" t="str">
            <v>CAN other</v>
          </cell>
          <cell r="AT206" t="str">
            <v>Eng</v>
          </cell>
          <cell r="AY206">
            <v>0</v>
          </cell>
        </row>
        <row r="207">
          <cell r="AS207" t="str">
            <v>CAN other</v>
          </cell>
          <cell r="AT207" t="str">
            <v>Env</v>
          </cell>
          <cell r="AY207">
            <v>0</v>
          </cell>
        </row>
        <row r="208">
          <cell r="AS208" t="str">
            <v>CAN other</v>
          </cell>
          <cell r="AT208" t="str">
            <v>Resource</v>
          </cell>
          <cell r="AY208">
            <v>0</v>
          </cell>
        </row>
        <row r="209">
          <cell r="AS209" t="str">
            <v>CAN other</v>
          </cell>
          <cell r="AT209" t="str">
            <v>Promo</v>
          </cell>
          <cell r="AY209">
            <v>0</v>
          </cell>
        </row>
        <row r="210">
          <cell r="AS210" t="str">
            <v>CAN other</v>
          </cell>
          <cell r="AT210" t="str">
            <v>FN</v>
          </cell>
          <cell r="AY210">
            <v>0</v>
          </cell>
        </row>
        <row r="211">
          <cell r="AS211" t="str">
            <v>CAN other</v>
          </cell>
          <cell r="AT211" t="str">
            <v>Cons Other</v>
          </cell>
          <cell r="AY211">
            <v>0</v>
          </cell>
        </row>
        <row r="212">
          <cell r="AS212" t="str">
            <v>CAN other</v>
          </cell>
          <cell r="AT212" t="str">
            <v>Land</v>
          </cell>
          <cell r="AY212">
            <v>0</v>
          </cell>
        </row>
        <row r="213">
          <cell r="AS213" t="str">
            <v>CAN other</v>
          </cell>
          <cell r="AT213" t="str">
            <v>Interconnect</v>
          </cell>
          <cell r="AY213">
            <v>0</v>
          </cell>
        </row>
        <row r="214">
          <cell r="AS214" t="str">
            <v>CAN other</v>
          </cell>
          <cell r="AT214" t="str">
            <v>Legal</v>
          </cell>
          <cell r="AY214">
            <v>-740</v>
          </cell>
        </row>
        <row r="215">
          <cell r="AS215" t="str">
            <v>CAN other</v>
          </cell>
          <cell r="AT215" t="str">
            <v>Travel</v>
          </cell>
          <cell r="AY215">
            <v>0</v>
          </cell>
        </row>
        <row r="216">
          <cell r="AS216" t="str">
            <v>CAN other</v>
          </cell>
          <cell r="AT216" t="str">
            <v>Other</v>
          </cell>
          <cell r="AY216">
            <v>304.36</v>
          </cell>
        </row>
        <row r="217">
          <cell r="AS217" t="str">
            <v>CAN other</v>
          </cell>
          <cell r="AT217" t="str">
            <v>Fin</v>
          </cell>
          <cell r="AY217">
            <v>0</v>
          </cell>
        </row>
        <row r="218">
          <cell r="AS218" t="str">
            <v>CAN other</v>
          </cell>
          <cell r="AT218"/>
          <cell r="AY218">
            <v>-435.64</v>
          </cell>
        </row>
        <row r="219">
          <cell r="AS219"/>
          <cell r="AT219"/>
        </row>
        <row r="220">
          <cell r="AS220" t="str">
            <v>CAN other</v>
          </cell>
          <cell r="AT220" t="str">
            <v>Eng</v>
          </cell>
          <cell r="AY220">
            <v>0</v>
          </cell>
        </row>
        <row r="221">
          <cell r="AS221" t="str">
            <v>CAN other</v>
          </cell>
          <cell r="AT221" t="str">
            <v>Env</v>
          </cell>
          <cell r="AY221">
            <v>0</v>
          </cell>
        </row>
        <row r="222">
          <cell r="AS222" t="str">
            <v>CAN other</v>
          </cell>
          <cell r="AT222" t="str">
            <v>Resource</v>
          </cell>
          <cell r="AY222">
            <v>0</v>
          </cell>
        </row>
        <row r="223">
          <cell r="AS223" t="str">
            <v>CAN other</v>
          </cell>
          <cell r="AT223" t="str">
            <v>Promo</v>
          </cell>
          <cell r="AY223">
            <v>0</v>
          </cell>
        </row>
        <row r="224">
          <cell r="AS224" t="str">
            <v>CAN other</v>
          </cell>
          <cell r="AT224" t="str">
            <v>FN</v>
          </cell>
          <cell r="AY224">
            <v>0</v>
          </cell>
        </row>
        <row r="225">
          <cell r="AS225" t="str">
            <v>CAN other</v>
          </cell>
          <cell r="AT225" t="str">
            <v>Cons Other</v>
          </cell>
          <cell r="AY225">
            <v>0</v>
          </cell>
        </row>
        <row r="226">
          <cell r="AS226" t="str">
            <v>CAN other</v>
          </cell>
          <cell r="AT226" t="str">
            <v>Land</v>
          </cell>
          <cell r="AY226">
            <v>0</v>
          </cell>
        </row>
        <row r="227">
          <cell r="AS227" t="str">
            <v>CAN other</v>
          </cell>
          <cell r="AT227" t="str">
            <v>Interconnect</v>
          </cell>
          <cell r="AY227">
            <v>0</v>
          </cell>
        </row>
        <row r="228">
          <cell r="AS228" t="str">
            <v>CAN other</v>
          </cell>
          <cell r="AT228" t="str">
            <v>Legal</v>
          </cell>
          <cell r="AY228">
            <v>0</v>
          </cell>
        </row>
        <row r="229">
          <cell r="AS229" t="str">
            <v>CAN other</v>
          </cell>
          <cell r="AT229" t="str">
            <v>Travel</v>
          </cell>
          <cell r="AY229">
            <v>8.93</v>
          </cell>
        </row>
        <row r="230">
          <cell r="AS230" t="str">
            <v>CAN other</v>
          </cell>
          <cell r="AT230" t="str">
            <v>Other</v>
          </cell>
          <cell r="AY230">
            <v>255.58</v>
          </cell>
        </row>
        <row r="231">
          <cell r="AS231" t="str">
            <v>CAN other</v>
          </cell>
          <cell r="AT231" t="str">
            <v>Fin</v>
          </cell>
          <cell r="AY231">
            <v>208.36000000000013</v>
          </cell>
        </row>
        <row r="232">
          <cell r="AS232"/>
          <cell r="AT232"/>
          <cell r="AY232">
            <v>472.87000000000012</v>
          </cell>
        </row>
        <row r="233">
          <cell r="AS233"/>
          <cell r="AT233"/>
        </row>
        <row r="234">
          <cell r="AS234"/>
          <cell r="AT234"/>
          <cell r="AY234">
            <v>155600.42000000001</v>
          </cell>
        </row>
        <row r="235">
          <cell r="AS235"/>
          <cell r="AT235"/>
        </row>
        <row r="236">
          <cell r="AS236">
            <v>68</v>
          </cell>
          <cell r="AT236" t="str">
            <v>Eng</v>
          </cell>
          <cell r="AY236">
            <v>0</v>
          </cell>
        </row>
        <row r="237">
          <cell r="AS237">
            <v>68</v>
          </cell>
          <cell r="AT237" t="str">
            <v>Env</v>
          </cell>
          <cell r="AY237">
            <v>486.25</v>
          </cell>
        </row>
        <row r="238">
          <cell r="AS238">
            <v>68</v>
          </cell>
          <cell r="AT238" t="str">
            <v>Resource</v>
          </cell>
          <cell r="AY238">
            <v>0</v>
          </cell>
        </row>
        <row r="239">
          <cell r="AS239">
            <v>68</v>
          </cell>
          <cell r="AT239" t="str">
            <v>Promo</v>
          </cell>
          <cell r="AY239">
            <v>0</v>
          </cell>
        </row>
        <row r="240">
          <cell r="AS240">
            <v>68</v>
          </cell>
          <cell r="AT240" t="str">
            <v>FN</v>
          </cell>
          <cell r="AY240">
            <v>0</v>
          </cell>
        </row>
        <row r="241">
          <cell r="AS241">
            <v>68</v>
          </cell>
          <cell r="AT241" t="str">
            <v>Cons Other</v>
          </cell>
          <cell r="AY241">
            <v>0</v>
          </cell>
        </row>
        <row r="242">
          <cell r="AS242">
            <v>68</v>
          </cell>
          <cell r="AT242" t="str">
            <v>Land</v>
          </cell>
          <cell r="AY242">
            <v>182.32</v>
          </cell>
        </row>
        <row r="243">
          <cell r="AS243">
            <v>68</v>
          </cell>
          <cell r="AT243" t="str">
            <v>Interconnect</v>
          </cell>
          <cell r="AY243">
            <v>0</v>
          </cell>
        </row>
        <row r="244">
          <cell r="AS244">
            <v>68</v>
          </cell>
          <cell r="AT244" t="str">
            <v>Legal</v>
          </cell>
          <cell r="AY244">
            <v>0</v>
          </cell>
        </row>
        <row r="245">
          <cell r="AS245">
            <v>68</v>
          </cell>
          <cell r="AT245" t="str">
            <v>Travel</v>
          </cell>
          <cell r="AY245">
            <v>0</v>
          </cell>
        </row>
        <row r="246">
          <cell r="AS246">
            <v>68</v>
          </cell>
          <cell r="AT246" t="str">
            <v>Other</v>
          </cell>
          <cell r="AY246">
            <v>2244.4499999999998</v>
          </cell>
        </row>
        <row r="247">
          <cell r="AS247">
            <v>68</v>
          </cell>
          <cell r="AT247" t="str">
            <v>Fin</v>
          </cell>
          <cell r="AY247">
            <v>0</v>
          </cell>
        </row>
        <row r="248">
          <cell r="AS248">
            <v>68</v>
          </cell>
          <cell r="AT248"/>
          <cell r="AY248">
            <v>2913.0199999999995</v>
          </cell>
        </row>
        <row r="249">
          <cell r="AS249"/>
          <cell r="AT249"/>
          <cell r="AY249"/>
        </row>
        <row r="250">
          <cell r="AS250" t="str">
            <v>CAN other</v>
          </cell>
          <cell r="AT250" t="str">
            <v>Eng</v>
          </cell>
          <cell r="AY250">
            <v>0</v>
          </cell>
        </row>
        <row r="251">
          <cell r="AS251" t="str">
            <v>CAN other</v>
          </cell>
          <cell r="AT251" t="str">
            <v>Env</v>
          </cell>
          <cell r="AY251">
            <v>0</v>
          </cell>
        </row>
        <row r="252">
          <cell r="AS252" t="str">
            <v>CAN other</v>
          </cell>
          <cell r="AT252" t="str">
            <v>Resource</v>
          </cell>
          <cell r="AY252">
            <v>0</v>
          </cell>
        </row>
        <row r="253">
          <cell r="AS253" t="str">
            <v>CAN other</v>
          </cell>
          <cell r="AT253" t="str">
            <v>Promo</v>
          </cell>
          <cell r="AY253">
            <v>0</v>
          </cell>
        </row>
        <row r="254">
          <cell r="AS254" t="str">
            <v>CAN other</v>
          </cell>
          <cell r="AT254" t="str">
            <v>FN</v>
          </cell>
          <cell r="AY254">
            <v>0</v>
          </cell>
        </row>
        <row r="255">
          <cell r="AS255" t="str">
            <v>CAN other</v>
          </cell>
          <cell r="AT255" t="str">
            <v>Cons Other</v>
          </cell>
          <cell r="AY255">
            <v>0</v>
          </cell>
        </row>
        <row r="256">
          <cell r="AS256" t="str">
            <v>CAN other</v>
          </cell>
          <cell r="AT256" t="str">
            <v>Land</v>
          </cell>
          <cell r="AY256">
            <v>0</v>
          </cell>
        </row>
        <row r="257">
          <cell r="AS257" t="str">
            <v>CAN other</v>
          </cell>
          <cell r="AT257" t="str">
            <v>Interconnect</v>
          </cell>
          <cell r="AY257">
            <v>0</v>
          </cell>
        </row>
        <row r="258">
          <cell r="AS258" t="str">
            <v>CAN other</v>
          </cell>
          <cell r="AT258" t="str">
            <v>Legal</v>
          </cell>
          <cell r="AY258">
            <v>0</v>
          </cell>
        </row>
        <row r="259">
          <cell r="AS259" t="str">
            <v>CAN other</v>
          </cell>
          <cell r="AT259" t="str">
            <v>Travel</v>
          </cell>
          <cell r="AY259">
            <v>0</v>
          </cell>
        </row>
        <row r="260">
          <cell r="AS260" t="str">
            <v>CAN other</v>
          </cell>
          <cell r="AT260" t="str">
            <v>Other</v>
          </cell>
          <cell r="AY260">
            <v>0</v>
          </cell>
        </row>
        <row r="261">
          <cell r="AS261" t="str">
            <v>CAN other</v>
          </cell>
          <cell r="AT261" t="str">
            <v>Fin</v>
          </cell>
          <cell r="AY261">
            <v>0</v>
          </cell>
        </row>
        <row r="262">
          <cell r="AS262" t="str">
            <v>CAN other</v>
          </cell>
          <cell r="AT262"/>
          <cell r="AY262">
            <v>0</v>
          </cell>
        </row>
        <row r="263">
          <cell r="AS263"/>
          <cell r="AT263"/>
        </row>
        <row r="264">
          <cell r="AS264">
            <v>76</v>
          </cell>
          <cell r="AT264" t="str">
            <v>Eng</v>
          </cell>
          <cell r="AY264">
            <v>0</v>
          </cell>
        </row>
        <row r="265">
          <cell r="AS265">
            <v>76</v>
          </cell>
          <cell r="AT265" t="str">
            <v>Env</v>
          </cell>
          <cell r="AY265">
            <v>3147.68</v>
          </cell>
        </row>
        <row r="266">
          <cell r="AS266">
            <v>76</v>
          </cell>
          <cell r="AT266" t="str">
            <v>Resource</v>
          </cell>
          <cell r="AY266">
            <v>5700.24</v>
          </cell>
        </row>
        <row r="267">
          <cell r="AS267">
            <v>76</v>
          </cell>
          <cell r="AT267" t="str">
            <v>Promo</v>
          </cell>
          <cell r="AY267">
            <v>0</v>
          </cell>
        </row>
        <row r="268">
          <cell r="AS268">
            <v>76</v>
          </cell>
          <cell r="AT268" t="str">
            <v>FN</v>
          </cell>
          <cell r="AY268">
            <v>0</v>
          </cell>
        </row>
        <row r="269">
          <cell r="AS269">
            <v>76</v>
          </cell>
          <cell r="AT269" t="str">
            <v>Cons Other</v>
          </cell>
          <cell r="AY269">
            <v>33820.94</v>
          </cell>
        </row>
        <row r="270">
          <cell r="AS270">
            <v>76</v>
          </cell>
          <cell r="AT270" t="str">
            <v>Land</v>
          </cell>
          <cell r="AY270">
            <v>41550</v>
          </cell>
        </row>
        <row r="271">
          <cell r="AS271">
            <v>76</v>
          </cell>
          <cell r="AT271" t="str">
            <v>Interconnect</v>
          </cell>
          <cell r="AY271">
            <v>0</v>
          </cell>
        </row>
        <row r="272">
          <cell r="AS272">
            <v>76</v>
          </cell>
          <cell r="AT272" t="str">
            <v>Legal</v>
          </cell>
          <cell r="AY272">
            <v>0</v>
          </cell>
        </row>
        <row r="273">
          <cell r="AS273">
            <v>76</v>
          </cell>
          <cell r="AT273" t="str">
            <v>Travel</v>
          </cell>
          <cell r="AY273">
            <v>0</v>
          </cell>
        </row>
        <row r="274">
          <cell r="AS274">
            <v>76</v>
          </cell>
          <cell r="AT274" t="str">
            <v>Other</v>
          </cell>
          <cell r="AY274">
            <v>1190.58</v>
          </cell>
        </row>
        <row r="275">
          <cell r="AS275">
            <v>76</v>
          </cell>
          <cell r="AT275" t="str">
            <v>Fin</v>
          </cell>
          <cell r="AY275">
            <v>-22400</v>
          </cell>
        </row>
        <row r="276">
          <cell r="AS276">
            <v>76</v>
          </cell>
          <cell r="AT276"/>
          <cell r="AY276">
            <v>63009.440000000002</v>
          </cell>
        </row>
        <row r="277">
          <cell r="AS277"/>
          <cell r="AT277"/>
          <cell r="AY277"/>
        </row>
        <row r="278">
          <cell r="AS278">
            <v>77</v>
          </cell>
          <cell r="AT278" t="str">
            <v>Eng</v>
          </cell>
          <cell r="AY278">
            <v>0</v>
          </cell>
        </row>
        <row r="279">
          <cell r="AS279">
            <v>77</v>
          </cell>
          <cell r="AT279" t="str">
            <v>Env</v>
          </cell>
          <cell r="AY279">
            <v>-535.51000000000022</v>
          </cell>
        </row>
        <row r="280">
          <cell r="AS280">
            <v>77</v>
          </cell>
          <cell r="AT280" t="str">
            <v>Resource</v>
          </cell>
          <cell r="AY280">
            <v>6080</v>
          </cell>
        </row>
        <row r="281">
          <cell r="AS281">
            <v>77</v>
          </cell>
          <cell r="AT281" t="str">
            <v>Promo</v>
          </cell>
          <cell r="AY281">
            <v>0</v>
          </cell>
        </row>
        <row r="282">
          <cell r="AS282">
            <v>77</v>
          </cell>
          <cell r="AT282" t="str">
            <v>FN</v>
          </cell>
          <cell r="AY282">
            <v>0</v>
          </cell>
        </row>
        <row r="283">
          <cell r="AS283">
            <v>77</v>
          </cell>
          <cell r="AT283" t="str">
            <v>Cons Other</v>
          </cell>
          <cell r="AY283">
            <v>3779.99</v>
          </cell>
        </row>
        <row r="284">
          <cell r="AS284">
            <v>77</v>
          </cell>
          <cell r="AT284" t="str">
            <v>Land</v>
          </cell>
          <cell r="AY284">
            <v>0</v>
          </cell>
        </row>
        <row r="285">
          <cell r="AS285">
            <v>77</v>
          </cell>
          <cell r="AT285" t="str">
            <v>Interconnect</v>
          </cell>
          <cell r="AY285">
            <v>0</v>
          </cell>
        </row>
        <row r="286">
          <cell r="AS286">
            <v>77</v>
          </cell>
          <cell r="AT286" t="str">
            <v>Legal</v>
          </cell>
          <cell r="AY286">
            <v>4892.1400000000003</v>
          </cell>
        </row>
        <row r="287">
          <cell r="AS287">
            <v>77</v>
          </cell>
          <cell r="AT287" t="str">
            <v>Travel</v>
          </cell>
          <cell r="AY287">
            <v>0</v>
          </cell>
        </row>
        <row r="288">
          <cell r="AS288">
            <v>77</v>
          </cell>
          <cell r="AT288" t="str">
            <v>Other</v>
          </cell>
          <cell r="AY288">
            <v>0</v>
          </cell>
        </row>
        <row r="289">
          <cell r="AS289">
            <v>77</v>
          </cell>
          <cell r="AT289" t="str">
            <v>Fin</v>
          </cell>
          <cell r="AY289">
            <v>0</v>
          </cell>
        </row>
        <row r="290">
          <cell r="AS290">
            <v>77</v>
          </cell>
          <cell r="AT290"/>
          <cell r="AY290">
            <v>14216.619999999999</v>
          </cell>
        </row>
        <row r="291">
          <cell r="AS291"/>
          <cell r="AT291"/>
          <cell r="AY291"/>
        </row>
        <row r="292">
          <cell r="AS292" t="str">
            <v>CAN other</v>
          </cell>
          <cell r="AT292" t="str">
            <v>Eng</v>
          </cell>
          <cell r="AY292">
            <v>0</v>
          </cell>
        </row>
        <row r="293">
          <cell r="AS293" t="str">
            <v>CAN other</v>
          </cell>
          <cell r="AT293" t="str">
            <v>Env</v>
          </cell>
          <cell r="AY293">
            <v>0</v>
          </cell>
        </row>
        <row r="294">
          <cell r="AS294" t="str">
            <v>CAN other</v>
          </cell>
          <cell r="AT294" t="str">
            <v>Resource</v>
          </cell>
          <cell r="AY294">
            <v>0</v>
          </cell>
        </row>
        <row r="295">
          <cell r="AS295" t="str">
            <v>CAN other</v>
          </cell>
          <cell r="AT295" t="str">
            <v>Promo</v>
          </cell>
          <cell r="AY295">
            <v>0</v>
          </cell>
        </row>
        <row r="296">
          <cell r="AS296" t="str">
            <v>CAN other</v>
          </cell>
          <cell r="AT296" t="str">
            <v>FN</v>
          </cell>
          <cell r="AY296">
            <v>0</v>
          </cell>
        </row>
        <row r="297">
          <cell r="AS297" t="str">
            <v>CAN other</v>
          </cell>
          <cell r="AT297" t="str">
            <v>Cons Other</v>
          </cell>
          <cell r="AY297">
            <v>0</v>
          </cell>
        </row>
        <row r="298">
          <cell r="AS298" t="str">
            <v>CAN other</v>
          </cell>
          <cell r="AT298" t="str">
            <v>Land</v>
          </cell>
          <cell r="AY298">
            <v>0</v>
          </cell>
        </row>
        <row r="299">
          <cell r="AS299" t="str">
            <v>CAN other</v>
          </cell>
          <cell r="AT299" t="str">
            <v>Interconnect</v>
          </cell>
          <cell r="AY299">
            <v>0</v>
          </cell>
        </row>
        <row r="300">
          <cell r="AS300" t="str">
            <v>CAN other</v>
          </cell>
          <cell r="AT300" t="str">
            <v>Legal</v>
          </cell>
          <cell r="AY300">
            <v>0</v>
          </cell>
        </row>
        <row r="301">
          <cell r="AS301" t="str">
            <v>CAN other</v>
          </cell>
          <cell r="AT301" t="str">
            <v>Travel</v>
          </cell>
          <cell r="AY301">
            <v>0</v>
          </cell>
        </row>
        <row r="302">
          <cell r="AS302" t="str">
            <v>CAN other</v>
          </cell>
          <cell r="AT302" t="str">
            <v>Other</v>
          </cell>
          <cell r="AY302">
            <v>0</v>
          </cell>
        </row>
        <row r="303">
          <cell r="AS303" t="str">
            <v>CAN other</v>
          </cell>
          <cell r="AT303" t="str">
            <v>Fin</v>
          </cell>
          <cell r="AY303">
            <v>0</v>
          </cell>
        </row>
        <row r="304">
          <cell r="AS304" t="str">
            <v>CAN other</v>
          </cell>
          <cell r="AT304"/>
          <cell r="AY304">
            <v>0</v>
          </cell>
        </row>
        <row r="305">
          <cell r="AS305"/>
          <cell r="AT305"/>
        </row>
        <row r="306">
          <cell r="AS306">
            <v>88</v>
          </cell>
          <cell r="AT306" t="str">
            <v>Eng</v>
          </cell>
          <cell r="AY306">
            <v>0</v>
          </cell>
        </row>
        <row r="307">
          <cell r="AS307">
            <v>88</v>
          </cell>
          <cell r="AT307" t="str">
            <v>Env</v>
          </cell>
          <cell r="AY307">
            <v>-1043.5900000000001</v>
          </cell>
        </row>
        <row r="308">
          <cell r="AS308">
            <v>88</v>
          </cell>
          <cell r="AT308" t="str">
            <v>Resource</v>
          </cell>
          <cell r="AY308">
            <v>0</v>
          </cell>
        </row>
        <row r="309">
          <cell r="AS309">
            <v>88</v>
          </cell>
          <cell r="AT309" t="str">
            <v>Promo</v>
          </cell>
          <cell r="AY309">
            <v>0</v>
          </cell>
        </row>
        <row r="310">
          <cell r="AS310">
            <v>88</v>
          </cell>
          <cell r="AT310" t="str">
            <v>FN</v>
          </cell>
          <cell r="AY310">
            <v>0</v>
          </cell>
        </row>
        <row r="311">
          <cell r="AS311">
            <v>88</v>
          </cell>
          <cell r="AT311" t="str">
            <v>Cons Other</v>
          </cell>
          <cell r="AY311">
            <v>170</v>
          </cell>
        </row>
        <row r="312">
          <cell r="AS312">
            <v>88</v>
          </cell>
          <cell r="AT312" t="str">
            <v>Land</v>
          </cell>
          <cell r="AY312">
            <v>25000</v>
          </cell>
        </row>
        <row r="313">
          <cell r="AS313">
            <v>88</v>
          </cell>
          <cell r="AT313" t="str">
            <v>Interconnect</v>
          </cell>
          <cell r="AY313">
            <v>16010</v>
          </cell>
        </row>
        <row r="314">
          <cell r="AS314">
            <v>88</v>
          </cell>
          <cell r="AT314" t="str">
            <v>Legal</v>
          </cell>
          <cell r="AY314">
            <v>30909.719999999998</v>
          </cell>
        </row>
        <row r="315">
          <cell r="AS315">
            <v>88</v>
          </cell>
          <cell r="AT315" t="str">
            <v>Travel</v>
          </cell>
          <cell r="AY315">
            <v>976.31</v>
          </cell>
        </row>
        <row r="316">
          <cell r="AS316">
            <v>88</v>
          </cell>
          <cell r="AT316" t="str">
            <v>Other</v>
          </cell>
          <cell r="AY316">
            <v>378.94</v>
          </cell>
        </row>
        <row r="317">
          <cell r="AS317">
            <v>88</v>
          </cell>
          <cell r="AT317" t="str">
            <v>Fin</v>
          </cell>
          <cell r="AY317">
            <v>3059.96</v>
          </cell>
        </row>
        <row r="318">
          <cell r="AS318">
            <v>0</v>
          </cell>
          <cell r="AT318"/>
          <cell r="AY318">
            <v>75461.340000000011</v>
          </cell>
        </row>
        <row r="319">
          <cell r="AS319"/>
          <cell r="AT319"/>
        </row>
        <row r="320">
          <cell r="AS320"/>
          <cell r="AT320"/>
          <cell r="AY320">
            <v>225605.93000000002</v>
          </cell>
        </row>
        <row r="321">
          <cell r="AS321"/>
          <cell r="AT321"/>
        </row>
        <row r="322">
          <cell r="AS322">
            <v>70</v>
          </cell>
          <cell r="AT322" t="str">
            <v>Eng</v>
          </cell>
          <cell r="AY322">
            <v>0</v>
          </cell>
        </row>
        <row r="323">
          <cell r="AS323">
            <v>70</v>
          </cell>
          <cell r="AT323" t="str">
            <v>Env</v>
          </cell>
          <cell r="AY323">
            <v>0</v>
          </cell>
        </row>
        <row r="324">
          <cell r="AS324">
            <v>70</v>
          </cell>
          <cell r="AT324" t="str">
            <v>Resource</v>
          </cell>
          <cell r="AY324">
            <v>11749.91</v>
          </cell>
        </row>
        <row r="325">
          <cell r="AS325">
            <v>70</v>
          </cell>
          <cell r="AT325" t="str">
            <v>Promo</v>
          </cell>
          <cell r="AY325">
            <v>0</v>
          </cell>
        </row>
        <row r="326">
          <cell r="AS326">
            <v>70</v>
          </cell>
          <cell r="AT326" t="str">
            <v>FN</v>
          </cell>
          <cell r="AY326">
            <v>0</v>
          </cell>
        </row>
        <row r="327">
          <cell r="AS327">
            <v>70</v>
          </cell>
          <cell r="AT327" t="str">
            <v>Cons Other</v>
          </cell>
          <cell r="AY327">
            <v>0</v>
          </cell>
        </row>
        <row r="328">
          <cell r="AS328">
            <v>70</v>
          </cell>
          <cell r="AT328" t="str">
            <v>Land</v>
          </cell>
          <cell r="AY328">
            <v>4118.03</v>
          </cell>
        </row>
        <row r="329">
          <cell r="AS329">
            <v>70</v>
          </cell>
          <cell r="AT329" t="str">
            <v>Interconnect</v>
          </cell>
          <cell r="AY329">
            <v>5000</v>
          </cell>
        </row>
        <row r="330">
          <cell r="AS330">
            <v>70</v>
          </cell>
          <cell r="AT330" t="str">
            <v>Legal</v>
          </cell>
          <cell r="AY330">
            <v>381.6</v>
          </cell>
        </row>
        <row r="331">
          <cell r="AS331">
            <v>70</v>
          </cell>
          <cell r="AT331" t="str">
            <v>Travel</v>
          </cell>
          <cell r="AY331">
            <v>0</v>
          </cell>
        </row>
        <row r="332">
          <cell r="AS332">
            <v>70</v>
          </cell>
          <cell r="AT332" t="str">
            <v>Other</v>
          </cell>
          <cell r="AY332">
            <v>0</v>
          </cell>
        </row>
        <row r="333">
          <cell r="AS333">
            <v>70</v>
          </cell>
          <cell r="AT333" t="str">
            <v>Fin</v>
          </cell>
          <cell r="AY333">
            <v>0</v>
          </cell>
        </row>
        <row r="334">
          <cell r="AS334">
            <v>70</v>
          </cell>
          <cell r="AT334"/>
          <cell r="AY334">
            <v>21249.539999999997</v>
          </cell>
        </row>
        <row r="335">
          <cell r="AS335"/>
          <cell r="AT335"/>
        </row>
        <row r="336">
          <cell r="AS336">
            <v>79</v>
          </cell>
          <cell r="AT336" t="str">
            <v>Eng</v>
          </cell>
          <cell r="AY336">
            <v>0</v>
          </cell>
        </row>
        <row r="337">
          <cell r="AS337">
            <v>79</v>
          </cell>
          <cell r="AT337" t="str">
            <v>Env</v>
          </cell>
          <cell r="AY337">
            <v>60332.160000000003</v>
          </cell>
        </row>
        <row r="338">
          <cell r="AS338">
            <v>79</v>
          </cell>
          <cell r="AT338" t="str">
            <v>Resource</v>
          </cell>
          <cell r="AY338">
            <v>33526.07</v>
          </cell>
        </row>
        <row r="339">
          <cell r="AS339">
            <v>79</v>
          </cell>
          <cell r="AT339" t="str">
            <v>Promo</v>
          </cell>
          <cell r="AY339">
            <v>0</v>
          </cell>
        </row>
        <row r="340">
          <cell r="AS340">
            <v>79</v>
          </cell>
          <cell r="AT340" t="str">
            <v>FN</v>
          </cell>
          <cell r="AY340">
            <v>0</v>
          </cell>
        </row>
        <row r="341">
          <cell r="AS341">
            <v>79</v>
          </cell>
          <cell r="AT341" t="str">
            <v>Cons Other</v>
          </cell>
          <cell r="AY341">
            <v>55940.31</v>
          </cell>
        </row>
        <row r="342">
          <cell r="AS342">
            <v>79</v>
          </cell>
          <cell r="AT342" t="str">
            <v>Land</v>
          </cell>
          <cell r="AY342">
            <v>28000</v>
          </cell>
        </row>
        <row r="343">
          <cell r="AS343">
            <v>79</v>
          </cell>
          <cell r="AT343" t="str">
            <v>Interconnect</v>
          </cell>
          <cell r="AY343">
            <v>10000</v>
          </cell>
        </row>
        <row r="344">
          <cell r="AS344">
            <v>79</v>
          </cell>
          <cell r="AT344" t="str">
            <v>Legal</v>
          </cell>
          <cell r="AY344">
            <v>10127.370000000001</v>
          </cell>
        </row>
        <row r="345">
          <cell r="AS345">
            <v>79</v>
          </cell>
          <cell r="AT345" t="str">
            <v>Travel</v>
          </cell>
          <cell r="AY345">
            <v>4710.28</v>
          </cell>
        </row>
        <row r="346">
          <cell r="AS346">
            <v>79</v>
          </cell>
          <cell r="AT346" t="str">
            <v>Other</v>
          </cell>
          <cell r="AY346">
            <v>1657.7</v>
          </cell>
        </row>
        <row r="347">
          <cell r="AS347">
            <v>79</v>
          </cell>
          <cell r="AT347" t="str">
            <v>Fin</v>
          </cell>
          <cell r="AY347">
            <v>0</v>
          </cell>
        </row>
        <row r="348">
          <cell r="AS348">
            <v>79</v>
          </cell>
          <cell r="AT348"/>
          <cell r="AY348">
            <v>204293.89</v>
          </cell>
        </row>
        <row r="349">
          <cell r="AS349"/>
          <cell r="AT349"/>
        </row>
        <row r="350">
          <cell r="AS350"/>
          <cell r="AT350"/>
          <cell r="AY350">
            <v>4372.4000000000005</v>
          </cell>
        </row>
        <row r="351">
          <cell r="AS351"/>
          <cell r="AT351"/>
        </row>
        <row r="352">
          <cell r="AS352" t="str">
            <v>QC wind</v>
          </cell>
          <cell r="AT352" t="str">
            <v>Eng</v>
          </cell>
          <cell r="AY352">
            <v>0</v>
          </cell>
        </row>
        <row r="353">
          <cell r="AS353" t="str">
            <v>QC wind</v>
          </cell>
          <cell r="AT353" t="str">
            <v>Env</v>
          </cell>
          <cell r="AY353">
            <v>0</v>
          </cell>
        </row>
        <row r="354">
          <cell r="AS354" t="str">
            <v>QC wind</v>
          </cell>
          <cell r="AT354" t="str">
            <v>Resource</v>
          </cell>
          <cell r="AY354">
            <v>0</v>
          </cell>
        </row>
        <row r="355">
          <cell r="AS355" t="str">
            <v>QC wind</v>
          </cell>
          <cell r="AT355" t="str">
            <v>Promo</v>
          </cell>
          <cell r="AY355">
            <v>0</v>
          </cell>
        </row>
        <row r="356">
          <cell r="AS356" t="str">
            <v>QC wind</v>
          </cell>
          <cell r="AT356" t="str">
            <v>FN</v>
          </cell>
          <cell r="AY356">
            <v>0</v>
          </cell>
        </row>
        <row r="357">
          <cell r="AS357" t="str">
            <v>QC wind</v>
          </cell>
          <cell r="AT357" t="str">
            <v>Cons Other</v>
          </cell>
          <cell r="AY357">
            <v>0</v>
          </cell>
        </row>
        <row r="358">
          <cell r="AS358" t="str">
            <v>QC wind</v>
          </cell>
          <cell r="AT358" t="str">
            <v>Land</v>
          </cell>
          <cell r="AY358">
            <v>3034.46</v>
          </cell>
        </row>
        <row r="359">
          <cell r="AS359" t="str">
            <v>QC wind</v>
          </cell>
          <cell r="AT359" t="str">
            <v>Interconnect</v>
          </cell>
          <cell r="AY359">
            <v>0</v>
          </cell>
        </row>
        <row r="360">
          <cell r="AS360" t="str">
            <v>QC wind</v>
          </cell>
          <cell r="AT360" t="str">
            <v>Legal</v>
          </cell>
          <cell r="AY360">
            <v>0</v>
          </cell>
        </row>
        <row r="361">
          <cell r="AS361" t="str">
            <v>QC wind</v>
          </cell>
          <cell r="AT361" t="str">
            <v>Travel</v>
          </cell>
          <cell r="AY361">
            <v>924.25</v>
          </cell>
        </row>
        <row r="362">
          <cell r="AS362" t="str">
            <v>QC wind</v>
          </cell>
          <cell r="AT362" t="str">
            <v>Other</v>
          </cell>
          <cell r="AY362">
            <v>413.69000000000028</v>
          </cell>
        </row>
        <row r="363">
          <cell r="AS363" t="str">
            <v>QC wind</v>
          </cell>
          <cell r="AT363" t="str">
            <v>Fin</v>
          </cell>
          <cell r="AY363">
            <v>0</v>
          </cell>
        </row>
        <row r="364">
          <cell r="AS364" t="str">
            <v>QC wind</v>
          </cell>
          <cell r="AT364"/>
          <cell r="AY364">
            <v>4372.4000000000005</v>
          </cell>
        </row>
        <row r="365">
          <cell r="AS365" t="str">
            <v>QC wind</v>
          </cell>
          <cell r="AT365"/>
          <cell r="AY365"/>
        </row>
        <row r="366">
          <cell r="AS366" t="str">
            <v>QC wind</v>
          </cell>
          <cell r="AT366" t="str">
            <v>Eng</v>
          </cell>
          <cell r="AY366">
            <v>0</v>
          </cell>
        </row>
        <row r="367">
          <cell r="AS367" t="str">
            <v>QC wind</v>
          </cell>
          <cell r="AT367" t="str">
            <v>Env</v>
          </cell>
          <cell r="AY367">
            <v>0</v>
          </cell>
        </row>
        <row r="368">
          <cell r="AS368" t="str">
            <v>QC wind</v>
          </cell>
          <cell r="AT368" t="str">
            <v>Resource</v>
          </cell>
          <cell r="AY368">
            <v>0</v>
          </cell>
        </row>
        <row r="369">
          <cell r="AS369" t="str">
            <v>QC wind</v>
          </cell>
          <cell r="AT369" t="str">
            <v>Promo</v>
          </cell>
          <cell r="AY369">
            <v>0</v>
          </cell>
        </row>
        <row r="370">
          <cell r="AS370" t="str">
            <v>QC wind</v>
          </cell>
          <cell r="AT370" t="str">
            <v>FN</v>
          </cell>
          <cell r="AY370">
            <v>0</v>
          </cell>
        </row>
        <row r="371">
          <cell r="AS371" t="str">
            <v>QC wind</v>
          </cell>
          <cell r="AT371" t="str">
            <v>Cons Other</v>
          </cell>
          <cell r="AY371">
            <v>0</v>
          </cell>
        </row>
        <row r="372">
          <cell r="AS372" t="str">
            <v>QC wind</v>
          </cell>
          <cell r="AT372" t="str">
            <v>Land</v>
          </cell>
          <cell r="AY372">
            <v>0</v>
          </cell>
        </row>
        <row r="373">
          <cell r="AS373" t="str">
            <v>QC wind</v>
          </cell>
          <cell r="AT373" t="str">
            <v>Interconnect</v>
          </cell>
          <cell r="AY373">
            <v>0</v>
          </cell>
        </row>
        <row r="374">
          <cell r="AS374" t="str">
            <v>QC wind</v>
          </cell>
          <cell r="AT374" t="str">
            <v>Legal</v>
          </cell>
          <cell r="AY374">
            <v>0</v>
          </cell>
        </row>
        <row r="375">
          <cell r="AS375" t="str">
            <v>QC wind</v>
          </cell>
          <cell r="AT375" t="str">
            <v>Travel</v>
          </cell>
          <cell r="AY375">
            <v>0</v>
          </cell>
        </row>
        <row r="376">
          <cell r="AS376" t="str">
            <v>QC wind</v>
          </cell>
          <cell r="AT376" t="str">
            <v>Other</v>
          </cell>
          <cell r="AY376">
            <v>0</v>
          </cell>
        </row>
        <row r="377">
          <cell r="AS377" t="str">
            <v>QC wind</v>
          </cell>
          <cell r="AT377" t="str">
            <v>Fin</v>
          </cell>
          <cell r="AY377">
            <v>0</v>
          </cell>
        </row>
        <row r="378">
          <cell r="AS378" t="str">
            <v>QC wind</v>
          </cell>
          <cell r="AT378"/>
          <cell r="AY378">
            <v>0</v>
          </cell>
        </row>
        <row r="379">
          <cell r="AS379" t="str">
            <v>QC wind</v>
          </cell>
          <cell r="AT379"/>
          <cell r="AY379"/>
        </row>
        <row r="380">
          <cell r="AS380" t="str">
            <v>QC wind</v>
          </cell>
          <cell r="AT380" t="str">
            <v>Eng</v>
          </cell>
          <cell r="AY380">
            <v>0</v>
          </cell>
        </row>
        <row r="381">
          <cell r="AS381" t="str">
            <v>QC wind</v>
          </cell>
          <cell r="AT381" t="str">
            <v>Env</v>
          </cell>
          <cell r="AY381">
            <v>0</v>
          </cell>
        </row>
        <row r="382">
          <cell r="AS382" t="str">
            <v>QC wind</v>
          </cell>
          <cell r="AT382" t="str">
            <v>Resource</v>
          </cell>
          <cell r="AY382">
            <v>0</v>
          </cell>
        </row>
        <row r="383">
          <cell r="AS383" t="str">
            <v>QC wind</v>
          </cell>
          <cell r="AT383" t="str">
            <v>Promo</v>
          </cell>
          <cell r="AY383">
            <v>0</v>
          </cell>
        </row>
        <row r="384">
          <cell r="AS384" t="str">
            <v>QC wind</v>
          </cell>
          <cell r="AT384" t="str">
            <v>FN</v>
          </cell>
          <cell r="AY384">
            <v>0</v>
          </cell>
        </row>
        <row r="385">
          <cell r="AS385" t="str">
            <v>QC wind</v>
          </cell>
          <cell r="AT385" t="str">
            <v>Cons Other</v>
          </cell>
          <cell r="AY385">
            <v>0</v>
          </cell>
        </row>
        <row r="386">
          <cell r="AS386" t="str">
            <v>QC wind</v>
          </cell>
          <cell r="AT386" t="str">
            <v>Land</v>
          </cell>
          <cell r="AY386">
            <v>0</v>
          </cell>
        </row>
        <row r="387">
          <cell r="AS387" t="str">
            <v>QC wind</v>
          </cell>
          <cell r="AT387" t="str">
            <v>Interconnect</v>
          </cell>
          <cell r="AY387">
            <v>0</v>
          </cell>
        </row>
        <row r="388">
          <cell r="AS388" t="str">
            <v>QC wind</v>
          </cell>
          <cell r="AT388" t="str">
            <v>Legal</v>
          </cell>
          <cell r="AY388">
            <v>0</v>
          </cell>
        </row>
        <row r="389">
          <cell r="AS389" t="str">
            <v>QC wind</v>
          </cell>
          <cell r="AT389" t="str">
            <v>Travel</v>
          </cell>
          <cell r="AY389">
            <v>0</v>
          </cell>
        </row>
        <row r="390">
          <cell r="AS390" t="str">
            <v>QC wind</v>
          </cell>
          <cell r="AT390" t="str">
            <v>Other</v>
          </cell>
          <cell r="AY390">
            <v>0</v>
          </cell>
        </row>
        <row r="391">
          <cell r="AS391" t="str">
            <v>QC wind</v>
          </cell>
          <cell r="AT391" t="str">
            <v>Fin</v>
          </cell>
          <cell r="AY391">
            <v>0</v>
          </cell>
        </row>
        <row r="392">
          <cell r="AS392" t="str">
            <v>QC wind</v>
          </cell>
          <cell r="AT392"/>
          <cell r="AY392">
            <v>0</v>
          </cell>
        </row>
        <row r="393">
          <cell r="AS393"/>
          <cell r="AT393"/>
        </row>
        <row r="394">
          <cell r="AS394"/>
          <cell r="AT394"/>
          <cell r="AY394">
            <v>121680.47</v>
          </cell>
        </row>
        <row r="395">
          <cell r="AS395"/>
          <cell r="AT395"/>
          <cell r="AY395"/>
        </row>
        <row r="396">
          <cell r="AS396">
            <v>87</v>
          </cell>
          <cell r="AT396" t="str">
            <v>Eng</v>
          </cell>
          <cell r="AY396">
            <v>0</v>
          </cell>
        </row>
        <row r="397">
          <cell r="AS397">
            <v>87</v>
          </cell>
          <cell r="AT397" t="str">
            <v>Env</v>
          </cell>
          <cell r="AY397">
            <v>0</v>
          </cell>
        </row>
        <row r="398">
          <cell r="AS398">
            <v>87</v>
          </cell>
          <cell r="AT398" t="str">
            <v>Resource</v>
          </cell>
          <cell r="AY398">
            <v>0</v>
          </cell>
        </row>
        <row r="399">
          <cell r="AS399">
            <v>87</v>
          </cell>
          <cell r="AT399" t="str">
            <v>Promo</v>
          </cell>
          <cell r="AY399">
            <v>0</v>
          </cell>
        </row>
        <row r="400">
          <cell r="AS400">
            <v>87</v>
          </cell>
          <cell r="AT400" t="str">
            <v>FN</v>
          </cell>
          <cell r="AY400">
            <v>0</v>
          </cell>
        </row>
        <row r="401">
          <cell r="AS401">
            <v>87</v>
          </cell>
          <cell r="AT401" t="str">
            <v>Cons Other</v>
          </cell>
          <cell r="AY401">
            <v>0</v>
          </cell>
        </row>
        <row r="402">
          <cell r="AS402">
            <v>87</v>
          </cell>
          <cell r="AT402" t="str">
            <v>Land</v>
          </cell>
          <cell r="AY402">
            <v>0</v>
          </cell>
        </row>
        <row r="403">
          <cell r="AS403">
            <v>87</v>
          </cell>
          <cell r="AT403" t="str">
            <v>Interconnect</v>
          </cell>
          <cell r="AY403">
            <v>0</v>
          </cell>
        </row>
        <row r="404">
          <cell r="AS404">
            <v>87</v>
          </cell>
          <cell r="AT404" t="str">
            <v>Legal</v>
          </cell>
          <cell r="AY404">
            <v>0</v>
          </cell>
        </row>
        <row r="405">
          <cell r="AS405">
            <v>87</v>
          </cell>
          <cell r="AT405" t="str">
            <v>Travel</v>
          </cell>
          <cell r="AY405">
            <v>0</v>
          </cell>
        </row>
        <row r="406">
          <cell r="AS406">
            <v>87</v>
          </cell>
          <cell r="AT406" t="str">
            <v>Other</v>
          </cell>
          <cell r="AY406">
            <v>154.01</v>
          </cell>
        </row>
        <row r="407">
          <cell r="AS407">
            <v>87</v>
          </cell>
          <cell r="AT407" t="str">
            <v>Fin</v>
          </cell>
          <cell r="AY407">
            <v>0</v>
          </cell>
        </row>
        <row r="408">
          <cell r="AS408">
            <v>87</v>
          </cell>
          <cell r="AT408"/>
          <cell r="AY408">
            <v>154.01</v>
          </cell>
        </row>
        <row r="409">
          <cell r="AS409"/>
          <cell r="AT409"/>
          <cell r="AY409"/>
        </row>
        <row r="410">
          <cell r="AS410">
            <v>104</v>
          </cell>
          <cell r="AT410" t="str">
            <v>Eng</v>
          </cell>
          <cell r="AY410">
            <v>0</v>
          </cell>
        </row>
        <row r="411">
          <cell r="AS411">
            <v>104</v>
          </cell>
          <cell r="AT411" t="str">
            <v>Env</v>
          </cell>
          <cell r="AY411">
            <v>0</v>
          </cell>
        </row>
        <row r="412">
          <cell r="AS412">
            <v>104</v>
          </cell>
          <cell r="AT412" t="str">
            <v>Resource</v>
          </cell>
          <cell r="AY412">
            <v>480</v>
          </cell>
        </row>
        <row r="413">
          <cell r="AS413">
            <v>104</v>
          </cell>
          <cell r="AT413" t="str">
            <v>Promo</v>
          </cell>
          <cell r="AY413">
            <v>0</v>
          </cell>
        </row>
        <row r="414">
          <cell r="AS414">
            <v>104</v>
          </cell>
          <cell r="AT414" t="str">
            <v>FN</v>
          </cell>
          <cell r="AY414">
            <v>0</v>
          </cell>
        </row>
        <row r="415">
          <cell r="AS415">
            <v>104</v>
          </cell>
          <cell r="AT415" t="str">
            <v>Cons Other</v>
          </cell>
          <cell r="AY415">
            <v>0</v>
          </cell>
        </row>
        <row r="416">
          <cell r="AS416">
            <v>104</v>
          </cell>
          <cell r="AT416" t="str">
            <v>Land</v>
          </cell>
          <cell r="AY416">
            <v>0</v>
          </cell>
        </row>
        <row r="417">
          <cell r="AS417">
            <v>104</v>
          </cell>
          <cell r="AT417" t="str">
            <v>Interconnect</v>
          </cell>
          <cell r="AY417">
            <v>0</v>
          </cell>
        </row>
        <row r="418">
          <cell r="AS418">
            <v>104</v>
          </cell>
          <cell r="AT418" t="str">
            <v>Legal</v>
          </cell>
          <cell r="AY418">
            <v>117574.15000000001</v>
          </cell>
        </row>
        <row r="419">
          <cell r="AS419">
            <v>104</v>
          </cell>
          <cell r="AT419" t="str">
            <v>Travel</v>
          </cell>
          <cell r="AY419">
            <v>0</v>
          </cell>
        </row>
        <row r="420">
          <cell r="AS420">
            <v>104</v>
          </cell>
          <cell r="AT420" t="str">
            <v>Other</v>
          </cell>
          <cell r="AY420">
            <v>3472.31</v>
          </cell>
        </row>
        <row r="421">
          <cell r="AS421">
            <v>104</v>
          </cell>
          <cell r="AT421" t="str">
            <v>Fin</v>
          </cell>
          <cell r="AY421">
            <v>0</v>
          </cell>
        </row>
        <row r="422">
          <cell r="AS422">
            <v>104</v>
          </cell>
          <cell r="AT422">
            <v>0</v>
          </cell>
          <cell r="AY422">
            <v>121526.46</v>
          </cell>
        </row>
        <row r="423">
          <cell r="AS423"/>
          <cell r="AT423"/>
        </row>
        <row r="424">
          <cell r="AS424"/>
          <cell r="AT424">
            <v>0</v>
          </cell>
          <cell r="AY424">
            <v>627721.27</v>
          </cell>
        </row>
        <row r="425">
          <cell r="AS425"/>
        </row>
        <row r="426">
          <cell r="AS426"/>
          <cell r="AT426"/>
          <cell r="AY426"/>
        </row>
        <row r="427">
          <cell r="AS427"/>
          <cell r="AT427">
            <v>0</v>
          </cell>
          <cell r="AY427">
            <v>85067.950000000012</v>
          </cell>
        </row>
        <row r="428">
          <cell r="AS428"/>
          <cell r="AT428"/>
          <cell r="AY428"/>
        </row>
        <row r="429">
          <cell r="AS429" t="str">
            <v>US gen</v>
          </cell>
          <cell r="AT429" t="str">
            <v>Eng</v>
          </cell>
          <cell r="AY429">
            <v>0</v>
          </cell>
        </row>
        <row r="430">
          <cell r="AS430" t="str">
            <v>US gen</v>
          </cell>
          <cell r="AT430" t="str">
            <v>Env</v>
          </cell>
          <cell r="AY430">
            <v>0</v>
          </cell>
        </row>
        <row r="431">
          <cell r="AS431" t="str">
            <v>US gen</v>
          </cell>
          <cell r="AT431" t="str">
            <v>Resource</v>
          </cell>
          <cell r="AY431">
            <v>0</v>
          </cell>
        </row>
        <row r="432">
          <cell r="AS432" t="str">
            <v>US gen</v>
          </cell>
          <cell r="AT432" t="str">
            <v>Promo</v>
          </cell>
          <cell r="AY432">
            <v>0</v>
          </cell>
        </row>
        <row r="433">
          <cell r="AS433" t="str">
            <v>US gen</v>
          </cell>
          <cell r="AT433" t="str">
            <v>FN</v>
          </cell>
          <cell r="AY433">
            <v>0</v>
          </cell>
        </row>
        <row r="434">
          <cell r="AS434" t="str">
            <v>US gen</v>
          </cell>
          <cell r="AT434" t="str">
            <v>Cons Other</v>
          </cell>
          <cell r="AY434">
            <v>0</v>
          </cell>
        </row>
        <row r="435">
          <cell r="AS435" t="str">
            <v>US gen</v>
          </cell>
          <cell r="AT435" t="str">
            <v>Land</v>
          </cell>
          <cell r="AY435">
            <v>0</v>
          </cell>
        </row>
        <row r="436">
          <cell r="AS436" t="str">
            <v>US gen</v>
          </cell>
          <cell r="AT436" t="str">
            <v>Interconnect</v>
          </cell>
          <cell r="AY436">
            <v>0</v>
          </cell>
        </row>
        <row r="437">
          <cell r="AS437" t="str">
            <v>US gen</v>
          </cell>
          <cell r="AT437" t="str">
            <v>Legal</v>
          </cell>
          <cell r="AY437">
            <v>1134.53</v>
          </cell>
        </row>
        <row r="438">
          <cell r="AS438" t="str">
            <v>US gen</v>
          </cell>
          <cell r="AT438" t="str">
            <v>Travel</v>
          </cell>
          <cell r="AY438">
            <v>23621.270000000004</v>
          </cell>
        </row>
        <row r="439">
          <cell r="AS439" t="str">
            <v>US gen</v>
          </cell>
          <cell r="AT439" t="str">
            <v>Other</v>
          </cell>
          <cell r="AY439">
            <v>18447.93</v>
          </cell>
        </row>
        <row r="440">
          <cell r="AS440" t="str">
            <v>US gen</v>
          </cell>
          <cell r="AT440" t="str">
            <v>Fin</v>
          </cell>
          <cell r="AY440">
            <v>0</v>
          </cell>
        </row>
        <row r="441">
          <cell r="AS441" t="str">
            <v>US gen</v>
          </cell>
          <cell r="AT441">
            <v>0</v>
          </cell>
          <cell r="AY441">
            <v>43203.73</v>
          </cell>
        </row>
        <row r="442">
          <cell r="AS442"/>
          <cell r="AT442"/>
          <cell r="AY442"/>
        </row>
        <row r="443">
          <cell r="AS443" t="str">
            <v>US gen</v>
          </cell>
          <cell r="AT443" t="str">
            <v>Eng</v>
          </cell>
          <cell r="AY443">
            <v>0</v>
          </cell>
        </row>
        <row r="444">
          <cell r="AS444" t="str">
            <v>US gen</v>
          </cell>
          <cell r="AT444" t="str">
            <v>Env</v>
          </cell>
          <cell r="AY444">
            <v>0</v>
          </cell>
        </row>
        <row r="445">
          <cell r="AS445" t="str">
            <v>US gen</v>
          </cell>
          <cell r="AT445" t="str">
            <v>Resource</v>
          </cell>
          <cell r="AY445">
            <v>0</v>
          </cell>
        </row>
        <row r="446">
          <cell r="AS446" t="str">
            <v>US gen</v>
          </cell>
          <cell r="AT446" t="str">
            <v>Promo</v>
          </cell>
          <cell r="AY446">
            <v>0</v>
          </cell>
        </row>
        <row r="447">
          <cell r="AS447" t="str">
            <v>US gen</v>
          </cell>
          <cell r="AT447" t="str">
            <v>FN</v>
          </cell>
          <cell r="AY447">
            <v>0</v>
          </cell>
        </row>
        <row r="448">
          <cell r="AS448" t="str">
            <v>US gen</v>
          </cell>
          <cell r="AT448" t="str">
            <v>Cons Other</v>
          </cell>
          <cell r="AY448">
            <v>0</v>
          </cell>
        </row>
        <row r="449">
          <cell r="AS449" t="str">
            <v>US gen</v>
          </cell>
          <cell r="AT449" t="str">
            <v>Land</v>
          </cell>
          <cell r="AY449">
            <v>0</v>
          </cell>
        </row>
        <row r="450">
          <cell r="AS450" t="str">
            <v>US gen</v>
          </cell>
          <cell r="AT450" t="str">
            <v>Interconnect</v>
          </cell>
          <cell r="AY450">
            <v>0</v>
          </cell>
        </row>
        <row r="451">
          <cell r="AS451" t="str">
            <v>US gen</v>
          </cell>
          <cell r="AT451" t="str">
            <v>Legal</v>
          </cell>
          <cell r="AY451">
            <v>0</v>
          </cell>
        </row>
        <row r="452">
          <cell r="AS452" t="str">
            <v>US gen</v>
          </cell>
          <cell r="AT452" t="str">
            <v>Travel</v>
          </cell>
          <cell r="AY452">
            <v>23787.279999999999</v>
          </cell>
        </row>
        <row r="453">
          <cell r="AS453" t="str">
            <v>US gen</v>
          </cell>
          <cell r="AT453" t="str">
            <v>Other</v>
          </cell>
          <cell r="AY453">
            <v>18076.939999999999</v>
          </cell>
        </row>
        <row r="454">
          <cell r="AS454" t="str">
            <v>US gen</v>
          </cell>
          <cell r="AT454" t="str">
            <v>Fin</v>
          </cell>
          <cell r="AY454">
            <v>0</v>
          </cell>
        </row>
        <row r="455">
          <cell r="AS455" t="str">
            <v>US gen</v>
          </cell>
          <cell r="AT455">
            <v>0</v>
          </cell>
          <cell r="AY455">
            <v>41864.22</v>
          </cell>
        </row>
        <row r="456">
          <cell r="AS456" t="str">
            <v>US gen</v>
          </cell>
          <cell r="AT456">
            <v>0</v>
          </cell>
          <cell r="AY456">
            <v>85067.950000000012</v>
          </cell>
        </row>
        <row r="457">
          <cell r="AS457"/>
          <cell r="AT457"/>
          <cell r="AY457"/>
        </row>
        <row r="458">
          <cell r="AS458">
            <v>25</v>
          </cell>
          <cell r="AT458" t="str">
            <v>Eng</v>
          </cell>
          <cell r="AY458">
            <v>0</v>
          </cell>
        </row>
        <row r="459">
          <cell r="AS459">
            <v>25</v>
          </cell>
          <cell r="AT459" t="str">
            <v>Env</v>
          </cell>
          <cell r="AY459">
            <v>0</v>
          </cell>
        </row>
        <row r="460">
          <cell r="AS460">
            <v>25</v>
          </cell>
          <cell r="AT460" t="str">
            <v>Resource</v>
          </cell>
          <cell r="AY460">
            <v>0</v>
          </cell>
        </row>
        <row r="461">
          <cell r="AS461">
            <v>25</v>
          </cell>
          <cell r="AT461" t="str">
            <v>Promo</v>
          </cell>
          <cell r="AY461">
            <v>0</v>
          </cell>
        </row>
        <row r="462">
          <cell r="AS462">
            <v>25</v>
          </cell>
          <cell r="AT462" t="str">
            <v>FN</v>
          </cell>
          <cell r="AY462">
            <v>0</v>
          </cell>
        </row>
        <row r="463">
          <cell r="AS463">
            <v>25</v>
          </cell>
          <cell r="AT463" t="str">
            <v>Cons Other</v>
          </cell>
          <cell r="AY463">
            <v>0</v>
          </cell>
        </row>
        <row r="464">
          <cell r="AS464">
            <v>25</v>
          </cell>
          <cell r="AT464" t="str">
            <v>Land</v>
          </cell>
          <cell r="AY464">
            <v>0</v>
          </cell>
        </row>
        <row r="465">
          <cell r="AS465">
            <v>25</v>
          </cell>
          <cell r="AT465" t="str">
            <v>Interconnect</v>
          </cell>
          <cell r="AY465">
            <v>0</v>
          </cell>
        </row>
        <row r="466">
          <cell r="AS466">
            <v>25</v>
          </cell>
          <cell r="AT466" t="str">
            <v>Legal</v>
          </cell>
          <cell r="AY466">
            <v>0</v>
          </cell>
        </row>
        <row r="467">
          <cell r="AS467">
            <v>25</v>
          </cell>
          <cell r="AT467" t="str">
            <v>Travel</v>
          </cell>
          <cell r="AY467">
            <v>0</v>
          </cell>
        </row>
        <row r="468">
          <cell r="AS468">
            <v>25</v>
          </cell>
          <cell r="AT468" t="str">
            <v>Other</v>
          </cell>
          <cell r="AY468">
            <v>0</v>
          </cell>
        </row>
        <row r="469">
          <cell r="AS469">
            <v>25</v>
          </cell>
          <cell r="AT469" t="str">
            <v>Fin</v>
          </cell>
          <cell r="AY469">
            <v>0</v>
          </cell>
        </row>
        <row r="470">
          <cell r="AS470"/>
          <cell r="AT470">
            <v>0</v>
          </cell>
          <cell r="AY470">
            <v>0</v>
          </cell>
        </row>
        <row r="471">
          <cell r="AS471"/>
          <cell r="AT471"/>
          <cell r="AY471"/>
        </row>
        <row r="472">
          <cell r="AS472">
            <v>49</v>
          </cell>
          <cell r="AT472" t="str">
            <v>Eng</v>
          </cell>
          <cell r="AY472">
            <v>0</v>
          </cell>
        </row>
        <row r="473">
          <cell r="AS473">
            <v>49</v>
          </cell>
          <cell r="AT473" t="str">
            <v>Env</v>
          </cell>
          <cell r="AY473">
            <v>0</v>
          </cell>
        </row>
        <row r="474">
          <cell r="AS474">
            <v>49</v>
          </cell>
          <cell r="AT474" t="str">
            <v>Resource</v>
          </cell>
          <cell r="AY474">
            <v>0</v>
          </cell>
        </row>
        <row r="475">
          <cell r="AS475">
            <v>49</v>
          </cell>
          <cell r="AT475" t="str">
            <v>Promo</v>
          </cell>
          <cell r="AY475">
            <v>0</v>
          </cell>
        </row>
        <row r="476">
          <cell r="AS476">
            <v>49</v>
          </cell>
          <cell r="AT476" t="str">
            <v>FN</v>
          </cell>
          <cell r="AY476">
            <v>0</v>
          </cell>
        </row>
        <row r="477">
          <cell r="AS477">
            <v>49</v>
          </cell>
          <cell r="AT477" t="str">
            <v>Cons Other</v>
          </cell>
          <cell r="AY477">
            <v>0</v>
          </cell>
        </row>
        <row r="478">
          <cell r="AS478">
            <v>49</v>
          </cell>
          <cell r="AT478" t="str">
            <v>Land</v>
          </cell>
          <cell r="AY478">
            <v>0</v>
          </cell>
        </row>
        <row r="479">
          <cell r="AS479">
            <v>49</v>
          </cell>
          <cell r="AT479" t="str">
            <v>Interconnect</v>
          </cell>
          <cell r="AY479">
            <v>0</v>
          </cell>
        </row>
        <row r="480">
          <cell r="AS480">
            <v>49</v>
          </cell>
          <cell r="AT480" t="str">
            <v>Legal</v>
          </cell>
          <cell r="AY480">
            <v>0</v>
          </cell>
        </row>
        <row r="481">
          <cell r="AS481">
            <v>49</v>
          </cell>
          <cell r="AT481" t="str">
            <v>Travel</v>
          </cell>
          <cell r="AY481">
            <v>0</v>
          </cell>
        </row>
        <row r="482">
          <cell r="AS482">
            <v>49</v>
          </cell>
          <cell r="AT482" t="str">
            <v>Other</v>
          </cell>
          <cell r="AY482">
            <v>0</v>
          </cell>
        </row>
        <row r="483">
          <cell r="AS483">
            <v>49</v>
          </cell>
          <cell r="AT483" t="str">
            <v>Fin</v>
          </cell>
          <cell r="AY483">
            <v>0</v>
          </cell>
        </row>
        <row r="484">
          <cell r="AS484"/>
          <cell r="AT484">
            <v>0</v>
          </cell>
          <cell r="AY484">
            <v>0</v>
          </cell>
        </row>
        <row r="485">
          <cell r="AS485"/>
          <cell r="AT485"/>
          <cell r="AY485"/>
        </row>
        <row r="486">
          <cell r="AS486">
            <v>74</v>
          </cell>
          <cell r="AT486" t="str">
            <v>Eng</v>
          </cell>
          <cell r="AY486">
            <v>0</v>
          </cell>
        </row>
        <row r="487">
          <cell r="AS487">
            <v>74</v>
          </cell>
          <cell r="AT487" t="str">
            <v>Env</v>
          </cell>
          <cell r="AY487">
            <v>0</v>
          </cell>
        </row>
        <row r="488">
          <cell r="AS488">
            <v>74</v>
          </cell>
          <cell r="AT488" t="str">
            <v>Resource</v>
          </cell>
          <cell r="AY488">
            <v>0</v>
          </cell>
        </row>
        <row r="489">
          <cell r="AS489">
            <v>74</v>
          </cell>
          <cell r="AT489" t="str">
            <v>Promo</v>
          </cell>
          <cell r="AY489">
            <v>0</v>
          </cell>
        </row>
        <row r="490">
          <cell r="AS490">
            <v>74</v>
          </cell>
          <cell r="AT490" t="str">
            <v>FN</v>
          </cell>
          <cell r="AY490">
            <v>0</v>
          </cell>
        </row>
        <row r="491">
          <cell r="AS491">
            <v>74</v>
          </cell>
          <cell r="AT491" t="str">
            <v>Cons Other</v>
          </cell>
          <cell r="AY491">
            <v>0</v>
          </cell>
        </row>
        <row r="492">
          <cell r="AS492">
            <v>74</v>
          </cell>
          <cell r="AT492" t="str">
            <v>Land</v>
          </cell>
          <cell r="AY492">
            <v>0</v>
          </cell>
        </row>
        <row r="493">
          <cell r="AS493">
            <v>74</v>
          </cell>
          <cell r="AT493" t="str">
            <v>Interconnect</v>
          </cell>
          <cell r="AY493">
            <v>0</v>
          </cell>
        </row>
        <row r="494">
          <cell r="AS494">
            <v>74</v>
          </cell>
          <cell r="AT494" t="str">
            <v>Legal</v>
          </cell>
          <cell r="AY494">
            <v>0</v>
          </cell>
        </row>
        <row r="495">
          <cell r="AS495">
            <v>74</v>
          </cell>
          <cell r="AT495" t="str">
            <v>Travel</v>
          </cell>
          <cell r="AY495">
            <v>0</v>
          </cell>
        </row>
        <row r="496">
          <cell r="AS496">
            <v>74</v>
          </cell>
          <cell r="AT496" t="str">
            <v>Other</v>
          </cell>
          <cell r="AY496">
            <v>0</v>
          </cell>
        </row>
        <row r="497">
          <cell r="AS497">
            <v>74</v>
          </cell>
          <cell r="AT497" t="str">
            <v>Fin</v>
          </cell>
          <cell r="AY497">
            <v>0</v>
          </cell>
        </row>
        <row r="498">
          <cell r="AS498"/>
          <cell r="AT498">
            <v>0</v>
          </cell>
          <cell r="AY498">
            <v>0</v>
          </cell>
        </row>
        <row r="499">
          <cell r="AS499"/>
          <cell r="AT499"/>
          <cell r="AY499"/>
        </row>
        <row r="500">
          <cell r="AS500">
            <v>105</v>
          </cell>
          <cell r="AT500" t="str">
            <v>Eng</v>
          </cell>
          <cell r="AY500">
            <v>52600</v>
          </cell>
        </row>
        <row r="501">
          <cell r="AS501">
            <v>105</v>
          </cell>
          <cell r="AT501" t="str">
            <v>Env</v>
          </cell>
          <cell r="AY501">
            <v>0</v>
          </cell>
        </row>
        <row r="502">
          <cell r="AS502">
            <v>105</v>
          </cell>
          <cell r="AT502" t="str">
            <v>Resource</v>
          </cell>
          <cell r="AY502">
            <v>0</v>
          </cell>
        </row>
        <row r="503">
          <cell r="AS503">
            <v>105</v>
          </cell>
          <cell r="AT503" t="str">
            <v>Promo</v>
          </cell>
          <cell r="AY503">
            <v>0</v>
          </cell>
        </row>
        <row r="504">
          <cell r="AS504">
            <v>105</v>
          </cell>
          <cell r="AT504" t="str">
            <v>FN</v>
          </cell>
          <cell r="AY504">
            <v>0</v>
          </cell>
        </row>
        <row r="505">
          <cell r="AS505">
            <v>105</v>
          </cell>
          <cell r="AT505" t="str">
            <v>Cons Other</v>
          </cell>
          <cell r="AY505">
            <v>0</v>
          </cell>
        </row>
        <row r="506">
          <cell r="AS506">
            <v>105</v>
          </cell>
          <cell r="AT506" t="str">
            <v>Land</v>
          </cell>
          <cell r="AY506">
            <v>0</v>
          </cell>
        </row>
        <row r="507">
          <cell r="AS507">
            <v>105</v>
          </cell>
          <cell r="AT507" t="str">
            <v>Interconnect</v>
          </cell>
          <cell r="AY507">
            <v>0</v>
          </cell>
        </row>
        <row r="508">
          <cell r="AS508">
            <v>105</v>
          </cell>
          <cell r="AT508" t="str">
            <v>Legal</v>
          </cell>
          <cell r="AY508">
            <v>230091.3</v>
          </cell>
        </row>
        <row r="509">
          <cell r="AS509">
            <v>105</v>
          </cell>
          <cell r="AT509" t="str">
            <v>Travel</v>
          </cell>
          <cell r="AY509">
            <v>3345.91</v>
          </cell>
        </row>
        <row r="510">
          <cell r="AS510">
            <v>105</v>
          </cell>
          <cell r="AT510" t="str">
            <v>Other</v>
          </cell>
          <cell r="AY510">
            <v>0</v>
          </cell>
        </row>
        <row r="511">
          <cell r="AS511">
            <v>105</v>
          </cell>
          <cell r="AT511" t="str">
            <v>Fin</v>
          </cell>
          <cell r="AY511">
            <v>0</v>
          </cell>
        </row>
        <row r="512">
          <cell r="AS512">
            <v>105</v>
          </cell>
          <cell r="AT512">
            <v>0</v>
          </cell>
          <cell r="AY512">
            <v>286037.20999999996</v>
          </cell>
        </row>
        <row r="513">
          <cell r="AS513"/>
          <cell r="AT513"/>
          <cell r="AY513"/>
        </row>
        <row r="514">
          <cell r="AS514">
            <v>108</v>
          </cell>
          <cell r="AT514" t="str">
            <v>Eng</v>
          </cell>
          <cell r="AY514">
            <v>63000</v>
          </cell>
        </row>
        <row r="515">
          <cell r="AS515">
            <v>108</v>
          </cell>
          <cell r="AT515" t="str">
            <v>Env</v>
          </cell>
          <cell r="AY515">
            <v>0</v>
          </cell>
        </row>
        <row r="516">
          <cell r="AS516">
            <v>108</v>
          </cell>
          <cell r="AT516" t="str">
            <v>Resource</v>
          </cell>
          <cell r="AY516">
            <v>3040</v>
          </cell>
        </row>
        <row r="517">
          <cell r="AS517">
            <v>108</v>
          </cell>
          <cell r="AT517" t="str">
            <v>Promo</v>
          </cell>
          <cell r="AY517">
            <v>0</v>
          </cell>
        </row>
        <row r="518">
          <cell r="AS518">
            <v>108</v>
          </cell>
          <cell r="AT518" t="str">
            <v>FN</v>
          </cell>
          <cell r="AY518">
            <v>0</v>
          </cell>
        </row>
        <row r="519">
          <cell r="AS519">
            <v>108</v>
          </cell>
          <cell r="AT519" t="str">
            <v>Cons Other</v>
          </cell>
          <cell r="AY519">
            <v>0</v>
          </cell>
        </row>
        <row r="520">
          <cell r="AS520">
            <v>108</v>
          </cell>
          <cell r="AT520" t="str">
            <v>Land</v>
          </cell>
          <cell r="AY520">
            <v>0</v>
          </cell>
        </row>
        <row r="521">
          <cell r="AS521">
            <v>108</v>
          </cell>
          <cell r="AT521" t="str">
            <v>Interconnect</v>
          </cell>
          <cell r="AY521">
            <v>0</v>
          </cell>
        </row>
        <row r="522">
          <cell r="AS522">
            <v>108</v>
          </cell>
          <cell r="AT522" t="str">
            <v>Legal</v>
          </cell>
          <cell r="AY522">
            <v>569000</v>
          </cell>
        </row>
        <row r="523">
          <cell r="AS523">
            <v>108</v>
          </cell>
          <cell r="AT523" t="str">
            <v>Travel</v>
          </cell>
          <cell r="AY523">
            <v>214.51</v>
          </cell>
        </row>
        <row r="524">
          <cell r="AS524">
            <v>108</v>
          </cell>
          <cell r="AT524" t="str">
            <v>Other</v>
          </cell>
          <cell r="AY524">
            <v>396.24</v>
          </cell>
        </row>
        <row r="525">
          <cell r="AS525">
            <v>108</v>
          </cell>
          <cell r="AT525" t="str">
            <v>Fin</v>
          </cell>
          <cell r="AY525">
            <v>0</v>
          </cell>
        </row>
        <row r="526">
          <cell r="AS526">
            <v>0</v>
          </cell>
          <cell r="AT526">
            <v>0</v>
          </cell>
          <cell r="AY526">
            <v>635650.75</v>
          </cell>
        </row>
        <row r="527">
          <cell r="AS527"/>
          <cell r="AT527"/>
          <cell r="AY527"/>
        </row>
        <row r="528">
          <cell r="AS528"/>
          <cell r="AT528" t="str">
            <v>Eng</v>
          </cell>
          <cell r="AY528">
            <v>63000</v>
          </cell>
        </row>
        <row r="529">
          <cell r="AS529"/>
          <cell r="AT529" t="str">
            <v>Env</v>
          </cell>
          <cell r="AY529">
            <v>0</v>
          </cell>
        </row>
        <row r="530">
          <cell r="AS530"/>
          <cell r="AT530" t="str">
            <v>Resource</v>
          </cell>
          <cell r="AY530">
            <v>3040</v>
          </cell>
        </row>
        <row r="531">
          <cell r="AS531"/>
          <cell r="AT531" t="str">
            <v>Promo</v>
          </cell>
          <cell r="AY531">
            <v>0</v>
          </cell>
        </row>
        <row r="532">
          <cell r="AS532"/>
          <cell r="AT532" t="str">
            <v>FN</v>
          </cell>
          <cell r="AY532">
            <v>0</v>
          </cell>
        </row>
        <row r="533">
          <cell r="AS533"/>
          <cell r="AT533" t="str">
            <v>Cons Other</v>
          </cell>
          <cell r="AY533">
            <v>0</v>
          </cell>
        </row>
        <row r="534">
          <cell r="AS534"/>
          <cell r="AT534" t="str">
            <v>Land</v>
          </cell>
          <cell r="AY534">
            <v>0</v>
          </cell>
        </row>
        <row r="535">
          <cell r="AS535"/>
          <cell r="AT535" t="str">
            <v>Interconnect</v>
          </cell>
          <cell r="AY535">
            <v>0</v>
          </cell>
        </row>
        <row r="536">
          <cell r="AS536"/>
          <cell r="AT536" t="str">
            <v>Legal</v>
          </cell>
          <cell r="AY536">
            <v>569000</v>
          </cell>
        </row>
        <row r="537">
          <cell r="AS537"/>
          <cell r="AT537" t="str">
            <v>Travel</v>
          </cell>
          <cell r="AY537">
            <v>214.51</v>
          </cell>
        </row>
        <row r="538">
          <cell r="AS538"/>
          <cell r="AT538" t="str">
            <v>Other</v>
          </cell>
          <cell r="AY538">
            <v>396.24</v>
          </cell>
        </row>
        <row r="539">
          <cell r="AS539"/>
          <cell r="AT539" t="str">
            <v>Fin</v>
          </cell>
          <cell r="AY539">
            <v>0</v>
          </cell>
        </row>
        <row r="540">
          <cell r="AS540"/>
          <cell r="AT540">
            <v>0</v>
          </cell>
          <cell r="AY540">
            <v>635650.75</v>
          </cell>
        </row>
        <row r="541">
          <cell r="AS541"/>
          <cell r="AT541">
            <v>0</v>
          </cell>
          <cell r="AY541">
            <v>1642406.66</v>
          </cell>
        </row>
        <row r="542">
          <cell r="AS542"/>
          <cell r="AT542"/>
          <cell r="AY542"/>
        </row>
        <row r="543">
          <cell r="AS543"/>
          <cell r="AT543">
            <v>0</v>
          </cell>
          <cell r="AY543">
            <v>2270127.9299999997</v>
          </cell>
        </row>
      </sheetData>
      <sheetData sheetId="4">
        <row r="4">
          <cell r="AW4" t="str">
            <v>Q2 2019</v>
          </cell>
        </row>
      </sheetData>
      <sheetData sheetId="5">
        <row r="4">
          <cell r="AY4" t="str">
            <v>Q2 2019</v>
          </cell>
        </row>
        <row r="7">
          <cell r="AS7" t="str">
            <v>Latam gen</v>
          </cell>
          <cell r="AT7" t="str">
            <v>Eng</v>
          </cell>
          <cell r="AY7">
            <v>0</v>
          </cell>
        </row>
        <row r="8">
          <cell r="AS8" t="str">
            <v>Latam gen</v>
          </cell>
          <cell r="AT8" t="str">
            <v>Env</v>
          </cell>
          <cell r="AY8">
            <v>0</v>
          </cell>
        </row>
        <row r="9">
          <cell r="AS9" t="str">
            <v>Latam gen</v>
          </cell>
          <cell r="AT9" t="str">
            <v>Resource</v>
          </cell>
          <cell r="AY9">
            <v>0</v>
          </cell>
        </row>
        <row r="10">
          <cell r="AS10" t="str">
            <v>Latam gen</v>
          </cell>
          <cell r="AT10" t="str">
            <v>Promo</v>
          </cell>
          <cell r="AY10">
            <v>0</v>
          </cell>
        </row>
        <row r="11">
          <cell r="AS11" t="str">
            <v>Latam gen</v>
          </cell>
          <cell r="AT11" t="str">
            <v>FN</v>
          </cell>
          <cell r="AY11">
            <v>0</v>
          </cell>
        </row>
        <row r="12">
          <cell r="AS12" t="str">
            <v>Latam gen</v>
          </cell>
          <cell r="AT12" t="str">
            <v>Cons Other</v>
          </cell>
          <cell r="AY12">
            <v>0</v>
          </cell>
        </row>
        <row r="13">
          <cell r="AS13" t="str">
            <v>Latam gen</v>
          </cell>
          <cell r="AT13" t="str">
            <v>land</v>
          </cell>
          <cell r="AY13">
            <v>0</v>
          </cell>
        </row>
        <row r="14">
          <cell r="AS14" t="str">
            <v>Latam gen</v>
          </cell>
          <cell r="AT14" t="str">
            <v>interconnect</v>
          </cell>
          <cell r="AY14">
            <v>0</v>
          </cell>
        </row>
        <row r="15">
          <cell r="AS15" t="str">
            <v>Latam gen</v>
          </cell>
          <cell r="AT15" t="str">
            <v>Legal</v>
          </cell>
          <cell r="AY15">
            <v>-12647</v>
          </cell>
        </row>
        <row r="16">
          <cell r="AS16" t="str">
            <v>Latam gen</v>
          </cell>
          <cell r="AT16" t="str">
            <v>Travel</v>
          </cell>
          <cell r="AY16">
            <v>3090.8300000000004</v>
          </cell>
        </row>
        <row r="17">
          <cell r="AS17" t="str">
            <v>Latam gen</v>
          </cell>
          <cell r="AT17" t="str">
            <v>Other</v>
          </cell>
          <cell r="AY17">
            <v>9612.36</v>
          </cell>
        </row>
        <row r="18">
          <cell r="AS18" t="str">
            <v>Latam gen</v>
          </cell>
          <cell r="AT18" t="str">
            <v>Fin</v>
          </cell>
          <cell r="AY18">
            <v>0</v>
          </cell>
        </row>
        <row r="19">
          <cell r="AS19" t="str">
            <v>Latam gen</v>
          </cell>
          <cell r="AY19">
            <v>56.190000000000509</v>
          </cell>
        </row>
        <row r="20">
          <cell r="AS20"/>
          <cell r="AY20"/>
        </row>
        <row r="21">
          <cell r="AS21" t="str">
            <v>Latam gen</v>
          </cell>
          <cell r="AT21" t="str">
            <v>Eng</v>
          </cell>
          <cell r="AY21">
            <v>0</v>
          </cell>
        </row>
        <row r="22">
          <cell r="AS22" t="str">
            <v>Latam gen</v>
          </cell>
          <cell r="AT22" t="str">
            <v>Env</v>
          </cell>
          <cell r="AY22">
            <v>0</v>
          </cell>
        </row>
        <row r="23">
          <cell r="AS23" t="str">
            <v>Latam gen</v>
          </cell>
          <cell r="AT23" t="str">
            <v>Resource</v>
          </cell>
          <cell r="AY23">
            <v>0</v>
          </cell>
        </row>
        <row r="24">
          <cell r="AS24" t="str">
            <v>Latam gen</v>
          </cell>
          <cell r="AT24" t="str">
            <v>Promo</v>
          </cell>
          <cell r="AY24">
            <v>0</v>
          </cell>
        </row>
        <row r="25">
          <cell r="AS25" t="str">
            <v>Latam gen</v>
          </cell>
          <cell r="AT25" t="str">
            <v>FN</v>
          </cell>
          <cell r="AY25">
            <v>0</v>
          </cell>
        </row>
        <row r="26">
          <cell r="AS26" t="str">
            <v>Latam gen</v>
          </cell>
          <cell r="AT26" t="str">
            <v>Cons Other</v>
          </cell>
          <cell r="AY26">
            <v>0</v>
          </cell>
        </row>
        <row r="27">
          <cell r="AS27" t="str">
            <v>Latam gen</v>
          </cell>
          <cell r="AT27" t="str">
            <v>land</v>
          </cell>
          <cell r="AY27">
            <v>0</v>
          </cell>
        </row>
        <row r="28">
          <cell r="AS28" t="str">
            <v>Latam gen</v>
          </cell>
          <cell r="AT28" t="str">
            <v>interconnect</v>
          </cell>
          <cell r="AY28">
            <v>0</v>
          </cell>
        </row>
        <row r="29">
          <cell r="AS29" t="str">
            <v>Latam gen</v>
          </cell>
          <cell r="AT29" t="str">
            <v>Legal</v>
          </cell>
          <cell r="AY29">
            <v>6699.33</v>
          </cell>
        </row>
        <row r="30">
          <cell r="AS30" t="str">
            <v>Latam gen</v>
          </cell>
          <cell r="AT30" t="str">
            <v>Travel</v>
          </cell>
          <cell r="AY30">
            <v>6846.8399999999992</v>
          </cell>
        </row>
        <row r="31">
          <cell r="AS31" t="str">
            <v>Latam gen</v>
          </cell>
          <cell r="AT31" t="str">
            <v>Other</v>
          </cell>
          <cell r="AY31">
            <v>2414.13</v>
          </cell>
        </row>
        <row r="32">
          <cell r="AS32" t="str">
            <v>Latam gen</v>
          </cell>
          <cell r="AT32" t="str">
            <v>Fin</v>
          </cell>
          <cell r="AY32">
            <v>0</v>
          </cell>
        </row>
        <row r="33">
          <cell r="AS33" t="str">
            <v>Latam gen</v>
          </cell>
          <cell r="AY33">
            <v>15960.3</v>
          </cell>
        </row>
        <row r="35">
          <cell r="AS35" t="str">
            <v>Latam gen</v>
          </cell>
          <cell r="AT35" t="str">
            <v>Eng</v>
          </cell>
          <cell r="AY35">
            <v>0</v>
          </cell>
        </row>
        <row r="36">
          <cell r="AS36" t="str">
            <v>Latam gen</v>
          </cell>
          <cell r="AT36" t="str">
            <v>Env</v>
          </cell>
          <cell r="AY36">
            <v>0</v>
          </cell>
        </row>
        <row r="37">
          <cell r="AS37" t="str">
            <v>Latam gen</v>
          </cell>
          <cell r="AT37" t="str">
            <v>Resource</v>
          </cell>
          <cell r="AY37">
            <v>0</v>
          </cell>
        </row>
        <row r="38">
          <cell r="AS38" t="str">
            <v>Latam gen</v>
          </cell>
          <cell r="AT38" t="str">
            <v>Promo</v>
          </cell>
          <cell r="AY38">
            <v>0</v>
          </cell>
        </row>
        <row r="39">
          <cell r="AS39" t="str">
            <v>Latam gen</v>
          </cell>
          <cell r="AT39" t="str">
            <v>FN</v>
          </cell>
          <cell r="AY39">
            <v>0</v>
          </cell>
        </row>
        <row r="40">
          <cell r="AS40" t="str">
            <v>Latam gen</v>
          </cell>
          <cell r="AT40" t="str">
            <v>Cons Other</v>
          </cell>
          <cell r="AY40">
            <v>0</v>
          </cell>
        </row>
        <row r="41">
          <cell r="AS41" t="str">
            <v>Latam gen</v>
          </cell>
          <cell r="AT41" t="str">
            <v>land</v>
          </cell>
          <cell r="AY41">
            <v>0</v>
          </cell>
        </row>
        <row r="42">
          <cell r="AS42" t="str">
            <v>Latam gen</v>
          </cell>
          <cell r="AT42" t="str">
            <v>interconnect</v>
          </cell>
          <cell r="AY42">
            <v>0</v>
          </cell>
        </row>
        <row r="43">
          <cell r="AS43" t="str">
            <v>Latam gen</v>
          </cell>
          <cell r="AT43" t="str">
            <v>Legal</v>
          </cell>
          <cell r="AY43">
            <v>0</v>
          </cell>
        </row>
        <row r="44">
          <cell r="AS44" t="str">
            <v>Latam gen</v>
          </cell>
          <cell r="AT44" t="str">
            <v>Travel</v>
          </cell>
          <cell r="AY44">
            <v>0</v>
          </cell>
        </row>
        <row r="45">
          <cell r="AS45" t="str">
            <v>Latam gen</v>
          </cell>
          <cell r="AT45" t="str">
            <v>Other</v>
          </cell>
          <cell r="AY45">
            <v>0</v>
          </cell>
        </row>
        <row r="46">
          <cell r="AS46" t="str">
            <v>Latam gen</v>
          </cell>
          <cell r="AT46" t="str">
            <v>Fin</v>
          </cell>
          <cell r="AY46">
            <v>0</v>
          </cell>
        </row>
        <row r="47">
          <cell r="AS47" t="str">
            <v>Latam gen</v>
          </cell>
          <cell r="AY47">
            <v>0</v>
          </cell>
        </row>
        <row r="49">
          <cell r="AS49" t="str">
            <v>Latam gen</v>
          </cell>
          <cell r="AT49" t="str">
            <v>Eng</v>
          </cell>
          <cell r="AY49">
            <v>0</v>
          </cell>
        </row>
        <row r="50">
          <cell r="AS50" t="str">
            <v>Latam gen</v>
          </cell>
          <cell r="AT50" t="str">
            <v>Env</v>
          </cell>
          <cell r="AY50">
            <v>0</v>
          </cell>
        </row>
        <row r="51">
          <cell r="AS51" t="str">
            <v>Latam gen</v>
          </cell>
          <cell r="AT51" t="str">
            <v>Resource</v>
          </cell>
          <cell r="AY51">
            <v>0</v>
          </cell>
        </row>
        <row r="52">
          <cell r="AS52" t="str">
            <v>Latam gen</v>
          </cell>
          <cell r="AT52" t="str">
            <v>Promo</v>
          </cell>
          <cell r="AY52">
            <v>0</v>
          </cell>
        </row>
        <row r="53">
          <cell r="AS53" t="str">
            <v>Latam gen</v>
          </cell>
          <cell r="AT53" t="str">
            <v>FN</v>
          </cell>
          <cell r="AY53">
            <v>0</v>
          </cell>
        </row>
        <row r="54">
          <cell r="AS54" t="str">
            <v>Latam gen</v>
          </cell>
          <cell r="AT54" t="str">
            <v>Cons Other</v>
          </cell>
          <cell r="AY54">
            <v>0</v>
          </cell>
        </row>
        <row r="55">
          <cell r="AS55" t="str">
            <v>Latam gen</v>
          </cell>
          <cell r="AT55" t="str">
            <v>land</v>
          </cell>
          <cell r="AY55">
            <v>0</v>
          </cell>
        </row>
        <row r="56">
          <cell r="AS56" t="str">
            <v>Latam gen</v>
          </cell>
          <cell r="AT56" t="str">
            <v>interconnect</v>
          </cell>
          <cell r="AY56">
            <v>0</v>
          </cell>
        </row>
        <row r="57">
          <cell r="AS57" t="str">
            <v>Latam gen</v>
          </cell>
          <cell r="AT57" t="str">
            <v>Legal</v>
          </cell>
          <cell r="AY57">
            <v>0</v>
          </cell>
        </row>
        <row r="58">
          <cell r="AS58" t="str">
            <v>Latam gen</v>
          </cell>
          <cell r="AT58" t="str">
            <v>Travel</v>
          </cell>
          <cell r="AY58">
            <v>0</v>
          </cell>
        </row>
        <row r="59">
          <cell r="AS59" t="str">
            <v>Latam gen</v>
          </cell>
          <cell r="AT59" t="str">
            <v>Other</v>
          </cell>
          <cell r="AY59">
            <v>0</v>
          </cell>
        </row>
        <row r="60">
          <cell r="AS60" t="str">
            <v>Latam gen</v>
          </cell>
          <cell r="AT60" t="str">
            <v>Fin</v>
          </cell>
          <cell r="AY60">
            <v>0</v>
          </cell>
        </row>
        <row r="61">
          <cell r="AS61" t="str">
            <v>Latam gen</v>
          </cell>
          <cell r="AY61">
            <v>0</v>
          </cell>
        </row>
        <row r="63">
          <cell r="AS63" t="str">
            <v>Latam gen</v>
          </cell>
          <cell r="AT63" t="str">
            <v>Eng</v>
          </cell>
          <cell r="AY63">
            <v>0</v>
          </cell>
        </row>
        <row r="64">
          <cell r="AS64" t="str">
            <v>Latam gen</v>
          </cell>
          <cell r="AT64" t="str">
            <v>Env</v>
          </cell>
          <cell r="AY64">
            <v>0</v>
          </cell>
        </row>
        <row r="65">
          <cell r="AS65" t="str">
            <v>Latam gen</v>
          </cell>
          <cell r="AT65" t="str">
            <v>Resource</v>
          </cell>
          <cell r="AY65">
            <v>0</v>
          </cell>
        </row>
        <row r="66">
          <cell r="AS66" t="str">
            <v>Latam gen</v>
          </cell>
          <cell r="AT66" t="str">
            <v>Promo</v>
          </cell>
          <cell r="AY66">
            <v>0</v>
          </cell>
        </row>
        <row r="67">
          <cell r="AS67" t="str">
            <v>Latam gen</v>
          </cell>
          <cell r="AT67" t="str">
            <v>FN</v>
          </cell>
          <cell r="AY67">
            <v>0</v>
          </cell>
        </row>
        <row r="68">
          <cell r="AS68" t="str">
            <v>Latam gen</v>
          </cell>
          <cell r="AT68" t="str">
            <v>Cons Other</v>
          </cell>
          <cell r="AY68">
            <v>0</v>
          </cell>
        </row>
        <row r="69">
          <cell r="AS69" t="str">
            <v>Latam gen</v>
          </cell>
          <cell r="AT69" t="str">
            <v>land</v>
          </cell>
          <cell r="AY69">
            <v>0</v>
          </cell>
        </row>
        <row r="70">
          <cell r="AS70" t="str">
            <v>Latam gen</v>
          </cell>
          <cell r="AT70" t="str">
            <v>interconnect</v>
          </cell>
          <cell r="AY70">
            <v>0</v>
          </cell>
        </row>
        <row r="71">
          <cell r="AS71" t="str">
            <v>Latam gen</v>
          </cell>
          <cell r="AT71" t="str">
            <v>Legal</v>
          </cell>
          <cell r="AY71">
            <v>0</v>
          </cell>
        </row>
        <row r="72">
          <cell r="AS72" t="str">
            <v>Latam gen</v>
          </cell>
          <cell r="AT72" t="str">
            <v>Travel</v>
          </cell>
          <cell r="AY72">
            <v>2374.17</v>
          </cell>
        </row>
        <row r="73">
          <cell r="AS73" t="str">
            <v>Latam gen</v>
          </cell>
          <cell r="AT73" t="str">
            <v>Other</v>
          </cell>
          <cell r="AY73">
            <v>369.40000000000003</v>
          </cell>
        </row>
        <row r="74">
          <cell r="AS74" t="str">
            <v>Latam gen</v>
          </cell>
          <cell r="AT74" t="str">
            <v>Fin</v>
          </cell>
          <cell r="AY74">
            <v>0</v>
          </cell>
        </row>
        <row r="75">
          <cell r="AS75" t="str">
            <v>Latam gen</v>
          </cell>
          <cell r="AY75">
            <v>2743.57</v>
          </cell>
        </row>
        <row r="76">
          <cell r="AS76"/>
          <cell r="AT76"/>
          <cell r="AY76"/>
        </row>
        <row r="77">
          <cell r="AS77" t="str">
            <v>Latam gen</v>
          </cell>
          <cell r="AT77" t="str">
            <v>Eng</v>
          </cell>
          <cell r="AY77">
            <v>0</v>
          </cell>
        </row>
        <row r="78">
          <cell r="AS78" t="str">
            <v>Latam gen</v>
          </cell>
          <cell r="AT78" t="str">
            <v>Env</v>
          </cell>
          <cell r="AY78">
            <v>0</v>
          </cell>
        </row>
        <row r="79">
          <cell r="AS79" t="str">
            <v>Latam gen</v>
          </cell>
          <cell r="AT79" t="str">
            <v>Resource</v>
          </cell>
          <cell r="AY79">
            <v>0</v>
          </cell>
        </row>
        <row r="80">
          <cell r="AS80" t="str">
            <v>Latam gen</v>
          </cell>
          <cell r="AT80" t="str">
            <v>Promo</v>
          </cell>
          <cell r="AY80">
            <v>0</v>
          </cell>
        </row>
        <row r="81">
          <cell r="AS81" t="str">
            <v>Latam gen</v>
          </cell>
          <cell r="AT81" t="str">
            <v>FN</v>
          </cell>
          <cell r="AY81">
            <v>0</v>
          </cell>
        </row>
        <row r="82">
          <cell r="AS82" t="str">
            <v>Latam gen</v>
          </cell>
          <cell r="AT82" t="str">
            <v>Cons Other</v>
          </cell>
          <cell r="AY82">
            <v>0</v>
          </cell>
        </row>
        <row r="83">
          <cell r="AS83" t="str">
            <v>Latam gen</v>
          </cell>
          <cell r="AT83" t="str">
            <v>land</v>
          </cell>
          <cell r="AY83">
            <v>0</v>
          </cell>
        </row>
        <row r="84">
          <cell r="AS84" t="str">
            <v>Latam gen</v>
          </cell>
          <cell r="AT84" t="str">
            <v>interconnect</v>
          </cell>
          <cell r="AY84">
            <v>0</v>
          </cell>
        </row>
        <row r="85">
          <cell r="AS85" t="str">
            <v>Latam gen</v>
          </cell>
          <cell r="AT85" t="str">
            <v>Legal</v>
          </cell>
          <cell r="AY85">
            <v>0</v>
          </cell>
        </row>
        <row r="86">
          <cell r="AS86" t="str">
            <v>Latam gen</v>
          </cell>
          <cell r="AT86" t="str">
            <v>Travel</v>
          </cell>
          <cell r="AY86">
            <v>0</v>
          </cell>
        </row>
        <row r="87">
          <cell r="AS87" t="str">
            <v>Latam gen</v>
          </cell>
          <cell r="AT87" t="str">
            <v>Other</v>
          </cell>
          <cell r="AY87">
            <v>0</v>
          </cell>
        </row>
        <row r="88">
          <cell r="AS88" t="str">
            <v>Latam gen</v>
          </cell>
          <cell r="AT88" t="str">
            <v>Fin</v>
          </cell>
          <cell r="AY88">
            <v>0</v>
          </cell>
        </row>
        <row r="89">
          <cell r="AS89" t="str">
            <v>Latam gen</v>
          </cell>
          <cell r="AT89"/>
          <cell r="AY89">
            <v>0</v>
          </cell>
        </row>
        <row r="90">
          <cell r="AS90" t="str">
            <v>Latam gen</v>
          </cell>
          <cell r="AT90"/>
          <cell r="AY90">
            <v>18760.060000000001</v>
          </cell>
        </row>
        <row r="91">
          <cell r="AY91"/>
        </row>
        <row r="92">
          <cell r="AS92"/>
          <cell r="AT92"/>
          <cell r="AY92"/>
        </row>
        <row r="93">
          <cell r="AS93">
            <v>64</v>
          </cell>
          <cell r="AT93" t="str">
            <v>Eng</v>
          </cell>
          <cell r="AY93">
            <v>193529.70462413924</v>
          </cell>
        </row>
        <row r="94">
          <cell r="AS94">
            <v>64</v>
          </cell>
          <cell r="AT94" t="str">
            <v>Env</v>
          </cell>
          <cell r="AY94">
            <v>65604.705141747429</v>
          </cell>
        </row>
        <row r="95">
          <cell r="AS95">
            <v>64</v>
          </cell>
          <cell r="AT95" t="str">
            <v>Resource</v>
          </cell>
          <cell r="AY95">
            <v>1500.49</v>
          </cell>
        </row>
        <row r="96">
          <cell r="AS96">
            <v>64</v>
          </cell>
          <cell r="AT96" t="str">
            <v>Promo</v>
          </cell>
          <cell r="AY96">
            <v>0</v>
          </cell>
        </row>
        <row r="97">
          <cell r="AS97">
            <v>64</v>
          </cell>
          <cell r="AT97" t="str">
            <v>FN</v>
          </cell>
          <cell r="AY97">
            <v>0</v>
          </cell>
        </row>
        <row r="98">
          <cell r="AS98">
            <v>64</v>
          </cell>
          <cell r="AT98" t="str">
            <v>Cons Other</v>
          </cell>
          <cell r="AY98">
            <v>182497.16866729932</v>
          </cell>
        </row>
        <row r="99">
          <cell r="AS99">
            <v>64</v>
          </cell>
          <cell r="AT99" t="str">
            <v>land</v>
          </cell>
          <cell r="AY99">
            <v>-39289.453891958503</v>
          </cell>
        </row>
        <row r="100">
          <cell r="AS100">
            <v>64</v>
          </cell>
          <cell r="AT100" t="str">
            <v>interconnect</v>
          </cell>
          <cell r="AY100">
            <v>4734.4166031578934</v>
          </cell>
        </row>
        <row r="101">
          <cell r="AS101">
            <v>64</v>
          </cell>
          <cell r="AT101" t="str">
            <v>Legal</v>
          </cell>
          <cell r="AY101">
            <v>232777.6797945596</v>
          </cell>
        </row>
        <row r="102">
          <cell r="AS102">
            <v>64</v>
          </cell>
          <cell r="AT102" t="str">
            <v>Travel</v>
          </cell>
          <cell r="AY102">
            <v>111230.79481397368</v>
          </cell>
        </row>
        <row r="103">
          <cell r="AS103">
            <v>64</v>
          </cell>
          <cell r="AT103" t="str">
            <v>Other</v>
          </cell>
          <cell r="AY103">
            <v>47864.054462536849</v>
          </cell>
        </row>
        <row r="104">
          <cell r="AS104">
            <v>64</v>
          </cell>
          <cell r="AT104" t="str">
            <v>Fin</v>
          </cell>
          <cell r="AY104">
            <v>30689.37</v>
          </cell>
        </row>
        <row r="105">
          <cell r="AS105">
            <v>64</v>
          </cell>
          <cell r="AT105"/>
          <cell r="AY105">
            <v>831138.93021545548</v>
          </cell>
        </row>
        <row r="106">
          <cell r="AS106">
            <v>0</v>
          </cell>
        </row>
        <row r="107">
          <cell r="AS107">
            <v>100</v>
          </cell>
          <cell r="AT107" t="str">
            <v>Eng</v>
          </cell>
          <cell r="AY107">
            <v>0</v>
          </cell>
        </row>
        <row r="108">
          <cell r="AS108">
            <v>100</v>
          </cell>
          <cell r="AT108" t="str">
            <v>Env</v>
          </cell>
          <cell r="AY108">
            <v>0</v>
          </cell>
        </row>
        <row r="109">
          <cell r="AS109">
            <v>100</v>
          </cell>
          <cell r="AT109" t="str">
            <v>Resource</v>
          </cell>
          <cell r="AY109">
            <v>0</v>
          </cell>
        </row>
        <row r="110">
          <cell r="AS110">
            <v>100</v>
          </cell>
          <cell r="AT110" t="str">
            <v>Promo</v>
          </cell>
          <cell r="AY110">
            <v>0</v>
          </cell>
        </row>
        <row r="111">
          <cell r="AS111">
            <v>100</v>
          </cell>
          <cell r="AT111" t="str">
            <v>FN</v>
          </cell>
          <cell r="AY111">
            <v>0</v>
          </cell>
        </row>
        <row r="112">
          <cell r="AS112">
            <v>100</v>
          </cell>
          <cell r="AT112" t="str">
            <v>Cons Other</v>
          </cell>
          <cell r="AY112">
            <v>11353.4</v>
          </cell>
        </row>
        <row r="113">
          <cell r="AS113">
            <v>100</v>
          </cell>
          <cell r="AT113" t="str">
            <v>land</v>
          </cell>
          <cell r="AY113">
            <v>0</v>
          </cell>
        </row>
        <row r="114">
          <cell r="AS114">
            <v>100</v>
          </cell>
          <cell r="AT114" t="str">
            <v>interconnect</v>
          </cell>
          <cell r="AY114">
            <v>0</v>
          </cell>
        </row>
        <row r="115">
          <cell r="AS115">
            <v>100</v>
          </cell>
          <cell r="AT115" t="str">
            <v>Legal</v>
          </cell>
          <cell r="AY115">
            <v>3316.6689999999999</v>
          </cell>
        </row>
        <row r="116">
          <cell r="AS116">
            <v>100</v>
          </cell>
          <cell r="AT116" t="str">
            <v>Travel</v>
          </cell>
          <cell r="AY116">
            <v>25180.43</v>
          </cell>
        </row>
        <row r="117">
          <cell r="AS117">
            <v>100</v>
          </cell>
          <cell r="AT117" t="str">
            <v>Other</v>
          </cell>
          <cell r="AY117">
            <v>5522.4600000000009</v>
          </cell>
        </row>
        <row r="118">
          <cell r="AS118">
            <v>100</v>
          </cell>
          <cell r="AT118" t="str">
            <v>Fin</v>
          </cell>
          <cell r="AY118">
            <v>0</v>
          </cell>
        </row>
        <row r="119">
          <cell r="AS119">
            <v>100</v>
          </cell>
          <cell r="AY119">
            <v>45372.958999999995</v>
          </cell>
        </row>
        <row r="120">
          <cell r="AS120">
            <v>0</v>
          </cell>
        </row>
        <row r="121">
          <cell r="AS121">
            <v>101</v>
          </cell>
          <cell r="AT121" t="str">
            <v>Eng</v>
          </cell>
          <cell r="AY121">
            <v>0</v>
          </cell>
        </row>
        <row r="122">
          <cell r="AS122">
            <v>101</v>
          </cell>
          <cell r="AT122" t="str">
            <v>Env</v>
          </cell>
          <cell r="AY122">
            <v>0</v>
          </cell>
        </row>
        <row r="123">
          <cell r="AS123">
            <v>101</v>
          </cell>
          <cell r="AT123" t="str">
            <v>Resource</v>
          </cell>
          <cell r="AY123">
            <v>0</v>
          </cell>
        </row>
        <row r="124">
          <cell r="AS124">
            <v>101</v>
          </cell>
          <cell r="AT124" t="str">
            <v>Promo</v>
          </cell>
          <cell r="AY124">
            <v>0</v>
          </cell>
        </row>
        <row r="125">
          <cell r="AS125">
            <v>101</v>
          </cell>
          <cell r="AT125" t="str">
            <v>FN</v>
          </cell>
          <cell r="AY125">
            <v>0</v>
          </cell>
        </row>
        <row r="126">
          <cell r="AS126">
            <v>101</v>
          </cell>
          <cell r="AT126" t="str">
            <v>Cons Other</v>
          </cell>
          <cell r="AY126">
            <v>16005.6</v>
          </cell>
        </row>
        <row r="127">
          <cell r="AS127">
            <v>101</v>
          </cell>
          <cell r="AT127" t="str">
            <v>land</v>
          </cell>
          <cell r="AY127">
            <v>0</v>
          </cell>
        </row>
        <row r="128">
          <cell r="AS128">
            <v>101</v>
          </cell>
          <cell r="AT128" t="str">
            <v>interconnect</v>
          </cell>
          <cell r="AY128">
            <v>0</v>
          </cell>
        </row>
        <row r="129">
          <cell r="AS129">
            <v>101</v>
          </cell>
          <cell r="AT129" t="str">
            <v>Legal</v>
          </cell>
          <cell r="AY129">
            <v>0</v>
          </cell>
        </row>
        <row r="130">
          <cell r="AS130">
            <v>101</v>
          </cell>
          <cell r="AT130" t="str">
            <v>Travel</v>
          </cell>
          <cell r="AY130">
            <v>16004.89</v>
          </cell>
        </row>
        <row r="131">
          <cell r="AS131">
            <v>101</v>
          </cell>
          <cell r="AT131" t="str">
            <v>Other</v>
          </cell>
          <cell r="AY131">
            <v>1373.56</v>
          </cell>
        </row>
        <row r="132">
          <cell r="AS132">
            <v>101</v>
          </cell>
          <cell r="AT132" t="str">
            <v>Fin</v>
          </cell>
          <cell r="AY132">
            <v>0</v>
          </cell>
        </row>
        <row r="133">
          <cell r="AS133">
            <v>101</v>
          </cell>
          <cell r="AY133">
            <v>33384.049999999996</v>
          </cell>
        </row>
        <row r="134">
          <cell r="AS134">
            <v>0</v>
          </cell>
        </row>
        <row r="135">
          <cell r="AS135">
            <v>32</v>
          </cell>
          <cell r="AT135" t="str">
            <v>Eng</v>
          </cell>
          <cell r="AY135">
            <v>0</v>
          </cell>
        </row>
        <row r="136">
          <cell r="AS136">
            <v>32</v>
          </cell>
          <cell r="AT136" t="str">
            <v>Env</v>
          </cell>
          <cell r="AY136">
            <v>93415.144249999998</v>
          </cell>
        </row>
        <row r="137">
          <cell r="AS137">
            <v>32</v>
          </cell>
          <cell r="AT137" t="str">
            <v>Resource</v>
          </cell>
          <cell r="AY137">
            <v>0</v>
          </cell>
        </row>
        <row r="138">
          <cell r="AS138">
            <v>32</v>
          </cell>
          <cell r="AT138" t="str">
            <v>Promo</v>
          </cell>
          <cell r="AY138">
            <v>0</v>
          </cell>
        </row>
        <row r="139">
          <cell r="AS139">
            <v>32</v>
          </cell>
          <cell r="AT139" t="str">
            <v>FN</v>
          </cell>
          <cell r="AY139">
            <v>0</v>
          </cell>
        </row>
        <row r="140">
          <cell r="AS140">
            <v>32</v>
          </cell>
          <cell r="AT140" t="str">
            <v>Cons Other</v>
          </cell>
          <cell r="AY140">
            <v>0</v>
          </cell>
        </row>
        <row r="141">
          <cell r="AS141">
            <v>32</v>
          </cell>
          <cell r="AT141" t="str">
            <v>land</v>
          </cell>
          <cell r="AY141">
            <v>0</v>
          </cell>
        </row>
        <row r="142">
          <cell r="AS142">
            <v>32</v>
          </cell>
          <cell r="AT142" t="str">
            <v>interconnect</v>
          </cell>
          <cell r="AY142">
            <v>0</v>
          </cell>
        </row>
        <row r="143">
          <cell r="AS143">
            <v>32</v>
          </cell>
          <cell r="AT143" t="str">
            <v>Legal</v>
          </cell>
          <cell r="AY143">
            <v>2587.46</v>
          </cell>
        </row>
        <row r="144">
          <cell r="AS144">
            <v>32</v>
          </cell>
          <cell r="AT144" t="str">
            <v>Travel</v>
          </cell>
          <cell r="AY144">
            <v>0</v>
          </cell>
        </row>
        <row r="145">
          <cell r="AS145">
            <v>32</v>
          </cell>
          <cell r="AT145" t="str">
            <v>Other</v>
          </cell>
          <cell r="AY145">
            <v>0</v>
          </cell>
        </row>
        <row r="146">
          <cell r="AS146">
            <v>32</v>
          </cell>
          <cell r="AT146" t="str">
            <v>Fin</v>
          </cell>
          <cell r="AY146">
            <v>0</v>
          </cell>
        </row>
        <row r="147">
          <cell r="AS147">
            <v>32</v>
          </cell>
          <cell r="AY147">
            <v>96002.604250000004</v>
          </cell>
        </row>
        <row r="148">
          <cell r="AS148">
            <v>0</v>
          </cell>
        </row>
        <row r="149">
          <cell r="AS149">
            <v>33</v>
          </cell>
          <cell r="AT149" t="str">
            <v>Eng</v>
          </cell>
          <cell r="AY149">
            <v>0</v>
          </cell>
        </row>
        <row r="150">
          <cell r="AS150">
            <v>33</v>
          </cell>
          <cell r="AT150" t="str">
            <v>Env</v>
          </cell>
          <cell r="AY150">
            <v>0</v>
          </cell>
        </row>
        <row r="151">
          <cell r="AS151">
            <v>33</v>
          </cell>
          <cell r="AT151" t="str">
            <v>Resource</v>
          </cell>
          <cell r="AY151">
            <v>0</v>
          </cell>
        </row>
        <row r="152">
          <cell r="AS152">
            <v>33</v>
          </cell>
          <cell r="AT152" t="str">
            <v>Promo</v>
          </cell>
          <cell r="AY152">
            <v>0</v>
          </cell>
        </row>
        <row r="153">
          <cell r="AS153">
            <v>33</v>
          </cell>
          <cell r="AT153" t="str">
            <v>FN</v>
          </cell>
          <cell r="AY153">
            <v>0</v>
          </cell>
        </row>
        <row r="154">
          <cell r="AS154">
            <v>33</v>
          </cell>
          <cell r="AT154" t="str">
            <v>Cons Other</v>
          </cell>
          <cell r="AY154">
            <v>0</v>
          </cell>
        </row>
        <row r="155">
          <cell r="AS155">
            <v>33</v>
          </cell>
          <cell r="AT155" t="str">
            <v>land</v>
          </cell>
          <cell r="AY155">
            <v>-165.77999999999975</v>
          </cell>
        </row>
        <row r="156">
          <cell r="AS156">
            <v>33</v>
          </cell>
          <cell r="AT156" t="str">
            <v>interconnect</v>
          </cell>
          <cell r="AY156">
            <v>0</v>
          </cell>
        </row>
        <row r="157">
          <cell r="AS157">
            <v>33</v>
          </cell>
          <cell r="AT157" t="str">
            <v>Legal</v>
          </cell>
          <cell r="AY157">
            <v>0</v>
          </cell>
        </row>
        <row r="158">
          <cell r="AS158">
            <v>33</v>
          </cell>
          <cell r="AT158" t="str">
            <v>Travel</v>
          </cell>
          <cell r="AY158">
            <v>0</v>
          </cell>
        </row>
        <row r="159">
          <cell r="AS159">
            <v>33</v>
          </cell>
          <cell r="AT159" t="str">
            <v>Other</v>
          </cell>
          <cell r="AY159">
            <v>0</v>
          </cell>
        </row>
        <row r="160">
          <cell r="AS160">
            <v>33</v>
          </cell>
          <cell r="AT160" t="str">
            <v>Fin</v>
          </cell>
          <cell r="AY160">
            <v>0</v>
          </cell>
        </row>
        <row r="161">
          <cell r="AS161">
            <v>33</v>
          </cell>
          <cell r="AY161">
            <v>-165.77999999999975</v>
          </cell>
        </row>
        <row r="162">
          <cell r="AS162">
            <v>0</v>
          </cell>
        </row>
        <row r="163">
          <cell r="AS163">
            <v>60</v>
          </cell>
          <cell r="AT163" t="str">
            <v>Eng</v>
          </cell>
          <cell r="AY163">
            <v>0</v>
          </cell>
        </row>
        <row r="164">
          <cell r="AS164">
            <v>60</v>
          </cell>
          <cell r="AT164" t="str">
            <v>Env</v>
          </cell>
          <cell r="AY164">
            <v>0</v>
          </cell>
        </row>
        <row r="165">
          <cell r="AS165">
            <v>60</v>
          </cell>
          <cell r="AT165" t="str">
            <v>Resource</v>
          </cell>
          <cell r="AY165">
            <v>16182.18</v>
          </cell>
        </row>
        <row r="166">
          <cell r="AS166">
            <v>60</v>
          </cell>
          <cell r="AT166" t="str">
            <v>Promo</v>
          </cell>
          <cell r="AY166">
            <v>0</v>
          </cell>
        </row>
        <row r="167">
          <cell r="AS167">
            <v>60</v>
          </cell>
          <cell r="AT167" t="str">
            <v>FN</v>
          </cell>
          <cell r="AY167">
            <v>0</v>
          </cell>
        </row>
        <row r="168">
          <cell r="AS168">
            <v>60</v>
          </cell>
          <cell r="AT168" t="str">
            <v>Cons Other</v>
          </cell>
          <cell r="AY168">
            <v>0</v>
          </cell>
        </row>
        <row r="169">
          <cell r="AS169">
            <v>60</v>
          </cell>
          <cell r="AT169" t="str">
            <v>land</v>
          </cell>
          <cell r="AY169">
            <v>0</v>
          </cell>
        </row>
        <row r="170">
          <cell r="AS170">
            <v>60</v>
          </cell>
          <cell r="AT170" t="str">
            <v>interconnect</v>
          </cell>
          <cell r="AY170">
            <v>0</v>
          </cell>
        </row>
        <row r="171">
          <cell r="AS171">
            <v>60</v>
          </cell>
          <cell r="AT171" t="str">
            <v>Legal</v>
          </cell>
          <cell r="AY171">
            <v>0</v>
          </cell>
        </row>
        <row r="172">
          <cell r="AS172">
            <v>60</v>
          </cell>
          <cell r="AT172" t="str">
            <v>Travel</v>
          </cell>
          <cell r="AY172">
            <v>0</v>
          </cell>
        </row>
        <row r="173">
          <cell r="AS173">
            <v>60</v>
          </cell>
          <cell r="AT173" t="str">
            <v>Other</v>
          </cell>
          <cell r="AY173">
            <v>0</v>
          </cell>
        </row>
        <row r="174">
          <cell r="AS174">
            <v>60</v>
          </cell>
          <cell r="AT174" t="str">
            <v>Fin</v>
          </cell>
          <cell r="AY174">
            <v>0</v>
          </cell>
        </row>
        <row r="175">
          <cell r="AS175">
            <v>60</v>
          </cell>
          <cell r="AY175">
            <v>16182.18</v>
          </cell>
        </row>
        <row r="176">
          <cell r="AS176">
            <v>0</v>
          </cell>
        </row>
        <row r="177">
          <cell r="AS177" t="str">
            <v>use proj 60</v>
          </cell>
          <cell r="AT177" t="str">
            <v>Eng</v>
          </cell>
          <cell r="AY177">
            <v>0</v>
          </cell>
        </row>
        <row r="178">
          <cell r="AS178" t="str">
            <v>use proj 60</v>
          </cell>
          <cell r="AT178" t="str">
            <v>Env</v>
          </cell>
          <cell r="AY178">
            <v>0</v>
          </cell>
        </row>
        <row r="179">
          <cell r="AS179" t="str">
            <v>use proj 60</v>
          </cell>
          <cell r="AT179" t="str">
            <v>Resource</v>
          </cell>
          <cell r="AY179">
            <v>0</v>
          </cell>
        </row>
        <row r="180">
          <cell r="AS180" t="str">
            <v>use proj 60</v>
          </cell>
          <cell r="AT180" t="str">
            <v>Promo</v>
          </cell>
          <cell r="AY180">
            <v>0</v>
          </cell>
        </row>
        <row r="181">
          <cell r="AS181" t="str">
            <v>use proj 60</v>
          </cell>
          <cell r="AT181" t="str">
            <v>FN</v>
          </cell>
          <cell r="AY181">
            <v>0</v>
          </cell>
        </row>
        <row r="182">
          <cell r="AS182" t="str">
            <v>use proj 60</v>
          </cell>
          <cell r="AT182" t="str">
            <v>Cons Other</v>
          </cell>
          <cell r="AY182">
            <v>0</v>
          </cell>
        </row>
        <row r="183">
          <cell r="AS183" t="str">
            <v>use proj 60</v>
          </cell>
          <cell r="AT183" t="str">
            <v>land</v>
          </cell>
          <cell r="AY183">
            <v>0</v>
          </cell>
        </row>
        <row r="184">
          <cell r="AS184" t="str">
            <v>use proj 60</v>
          </cell>
          <cell r="AT184" t="str">
            <v>interconnect</v>
          </cell>
          <cell r="AY184">
            <v>0</v>
          </cell>
        </row>
        <row r="185">
          <cell r="AS185" t="str">
            <v>use proj 60</v>
          </cell>
          <cell r="AT185" t="str">
            <v>Legal</v>
          </cell>
          <cell r="AY185">
            <v>0</v>
          </cell>
        </row>
        <row r="186">
          <cell r="AS186" t="str">
            <v>use proj 60</v>
          </cell>
          <cell r="AT186" t="str">
            <v>Travel</v>
          </cell>
          <cell r="AY186">
            <v>0</v>
          </cell>
        </row>
        <row r="187">
          <cell r="AS187" t="str">
            <v>use proj 60</v>
          </cell>
          <cell r="AT187" t="str">
            <v>Other</v>
          </cell>
          <cell r="AY187">
            <v>0</v>
          </cell>
        </row>
        <row r="188">
          <cell r="AS188" t="str">
            <v>use proj 60</v>
          </cell>
          <cell r="AT188" t="str">
            <v>Fin</v>
          </cell>
          <cell r="AY188">
            <v>0</v>
          </cell>
        </row>
        <row r="189">
          <cell r="AS189" t="str">
            <v>use proj 60</v>
          </cell>
          <cell r="AY189">
            <v>0</v>
          </cell>
        </row>
        <row r="190">
          <cell r="AS190">
            <v>0</v>
          </cell>
          <cell r="AT190"/>
          <cell r="AY190"/>
        </row>
        <row r="191">
          <cell r="AS191">
            <v>34</v>
          </cell>
          <cell r="AT191" t="str">
            <v>Eng</v>
          </cell>
          <cell r="AY191">
            <v>0</v>
          </cell>
        </row>
        <row r="192">
          <cell r="AS192">
            <v>34</v>
          </cell>
          <cell r="AT192" t="str">
            <v>Env</v>
          </cell>
          <cell r="AY192">
            <v>0</v>
          </cell>
        </row>
        <row r="193">
          <cell r="AS193">
            <v>34</v>
          </cell>
          <cell r="AT193" t="str">
            <v>Resource</v>
          </cell>
          <cell r="AY193">
            <v>0</v>
          </cell>
        </row>
        <row r="194">
          <cell r="AS194">
            <v>34</v>
          </cell>
          <cell r="AT194" t="str">
            <v>Promo</v>
          </cell>
          <cell r="AY194">
            <v>0</v>
          </cell>
        </row>
        <row r="195">
          <cell r="AS195">
            <v>34</v>
          </cell>
          <cell r="AT195" t="str">
            <v>FN</v>
          </cell>
          <cell r="AY195">
            <v>0</v>
          </cell>
        </row>
        <row r="196">
          <cell r="AS196">
            <v>34</v>
          </cell>
          <cell r="AT196" t="str">
            <v>Cons Other</v>
          </cell>
          <cell r="AY196">
            <v>0</v>
          </cell>
        </row>
        <row r="197">
          <cell r="AS197">
            <v>34</v>
          </cell>
          <cell r="AT197" t="str">
            <v>land</v>
          </cell>
          <cell r="AY197">
            <v>0</v>
          </cell>
        </row>
        <row r="198">
          <cell r="AS198">
            <v>34</v>
          </cell>
          <cell r="AT198" t="str">
            <v>interconnect</v>
          </cell>
          <cell r="AY198">
            <v>0</v>
          </cell>
        </row>
        <row r="199">
          <cell r="AS199">
            <v>34</v>
          </cell>
          <cell r="AT199" t="str">
            <v>Legal</v>
          </cell>
          <cell r="AY199">
            <v>0</v>
          </cell>
        </row>
        <row r="200">
          <cell r="AS200">
            <v>34</v>
          </cell>
          <cell r="AT200" t="str">
            <v>Travel</v>
          </cell>
          <cell r="AY200">
            <v>0</v>
          </cell>
        </row>
        <row r="201">
          <cell r="AS201">
            <v>34</v>
          </cell>
          <cell r="AT201" t="str">
            <v>Other</v>
          </cell>
          <cell r="AY201">
            <v>0</v>
          </cell>
        </row>
        <row r="202">
          <cell r="AS202">
            <v>34</v>
          </cell>
          <cell r="AT202" t="str">
            <v>Fin</v>
          </cell>
          <cell r="AY202">
            <v>0</v>
          </cell>
        </row>
        <row r="203">
          <cell r="AS203">
            <v>34</v>
          </cell>
          <cell r="AT203"/>
          <cell r="AY203">
            <v>0</v>
          </cell>
        </row>
        <row r="204">
          <cell r="AS204">
            <v>0</v>
          </cell>
          <cell r="AT204"/>
          <cell r="AY204"/>
        </row>
        <row r="205">
          <cell r="AS205">
            <v>62</v>
          </cell>
          <cell r="AT205" t="str">
            <v>Eng</v>
          </cell>
          <cell r="AY205">
            <v>0</v>
          </cell>
        </row>
        <row r="206">
          <cell r="AS206">
            <v>62</v>
          </cell>
          <cell r="AT206" t="str">
            <v>Env</v>
          </cell>
          <cell r="AY206">
            <v>0</v>
          </cell>
        </row>
        <row r="207">
          <cell r="AS207">
            <v>62</v>
          </cell>
          <cell r="AT207" t="str">
            <v>Resource</v>
          </cell>
          <cell r="AY207">
            <v>0</v>
          </cell>
        </row>
        <row r="208">
          <cell r="AS208">
            <v>62</v>
          </cell>
          <cell r="AT208" t="str">
            <v>Promo</v>
          </cell>
          <cell r="AY208">
            <v>0</v>
          </cell>
        </row>
        <row r="209">
          <cell r="AS209">
            <v>62</v>
          </cell>
          <cell r="AT209" t="str">
            <v>FN</v>
          </cell>
          <cell r="AY209">
            <v>0</v>
          </cell>
        </row>
        <row r="210">
          <cell r="AS210">
            <v>62</v>
          </cell>
          <cell r="AT210" t="str">
            <v>Cons Other</v>
          </cell>
          <cell r="AY210">
            <v>0</v>
          </cell>
        </row>
        <row r="211">
          <cell r="AS211">
            <v>62</v>
          </cell>
          <cell r="AT211" t="str">
            <v>land</v>
          </cell>
          <cell r="AY211">
            <v>0</v>
          </cell>
        </row>
        <row r="212">
          <cell r="AS212">
            <v>62</v>
          </cell>
          <cell r="AT212" t="str">
            <v>interconnect</v>
          </cell>
          <cell r="AY212">
            <v>0</v>
          </cell>
        </row>
        <row r="213">
          <cell r="AS213">
            <v>62</v>
          </cell>
          <cell r="AT213" t="str">
            <v>Legal</v>
          </cell>
          <cell r="AY213">
            <v>0</v>
          </cell>
        </row>
        <row r="214">
          <cell r="AS214">
            <v>62</v>
          </cell>
          <cell r="AT214" t="str">
            <v>Travel</v>
          </cell>
          <cell r="AY214">
            <v>0</v>
          </cell>
        </row>
        <row r="215">
          <cell r="AS215">
            <v>62</v>
          </cell>
          <cell r="AT215" t="str">
            <v>Other</v>
          </cell>
          <cell r="AY215">
            <v>0</v>
          </cell>
        </row>
        <row r="216">
          <cell r="AS216">
            <v>62</v>
          </cell>
          <cell r="AT216" t="str">
            <v>Fin</v>
          </cell>
          <cell r="AY216">
            <v>0</v>
          </cell>
        </row>
        <row r="217">
          <cell r="AS217">
            <v>62</v>
          </cell>
          <cell r="AT217"/>
          <cell r="AY217">
            <v>0</v>
          </cell>
        </row>
        <row r="218">
          <cell r="AS218">
            <v>0</v>
          </cell>
          <cell r="AT218"/>
          <cell r="AY218"/>
        </row>
        <row r="219">
          <cell r="AS219">
            <v>63</v>
          </cell>
          <cell r="AT219" t="str">
            <v>Eng</v>
          </cell>
          <cell r="AY219">
            <v>0</v>
          </cell>
        </row>
        <row r="220">
          <cell r="AS220">
            <v>63</v>
          </cell>
          <cell r="AT220" t="str">
            <v>Env</v>
          </cell>
          <cell r="AY220">
            <v>0</v>
          </cell>
        </row>
        <row r="221">
          <cell r="AS221">
            <v>63</v>
          </cell>
          <cell r="AT221" t="str">
            <v>Resource</v>
          </cell>
          <cell r="AY221">
            <v>0</v>
          </cell>
        </row>
        <row r="222">
          <cell r="AS222">
            <v>63</v>
          </cell>
          <cell r="AT222" t="str">
            <v>Promo</v>
          </cell>
          <cell r="AY222">
            <v>0</v>
          </cell>
        </row>
        <row r="223">
          <cell r="AS223">
            <v>63</v>
          </cell>
          <cell r="AT223" t="str">
            <v>FN</v>
          </cell>
          <cell r="AY223">
            <v>0</v>
          </cell>
        </row>
        <row r="224">
          <cell r="AS224">
            <v>63</v>
          </cell>
          <cell r="AT224" t="str">
            <v>Cons Other</v>
          </cell>
          <cell r="AY224">
            <v>0</v>
          </cell>
        </row>
        <row r="225">
          <cell r="AS225">
            <v>63</v>
          </cell>
          <cell r="AT225" t="str">
            <v>land</v>
          </cell>
          <cell r="AY225">
            <v>0</v>
          </cell>
        </row>
        <row r="226">
          <cell r="AS226">
            <v>63</v>
          </cell>
          <cell r="AT226" t="str">
            <v>interconnect</v>
          </cell>
          <cell r="AY226">
            <v>0</v>
          </cell>
        </row>
        <row r="227">
          <cell r="AS227">
            <v>63</v>
          </cell>
          <cell r="AT227" t="str">
            <v>Legal</v>
          </cell>
          <cell r="AY227">
            <v>0</v>
          </cell>
        </row>
        <row r="228">
          <cell r="AS228">
            <v>63</v>
          </cell>
          <cell r="AT228" t="str">
            <v>Travel</v>
          </cell>
          <cell r="AY228">
            <v>0</v>
          </cell>
        </row>
        <row r="229">
          <cell r="AS229">
            <v>63</v>
          </cell>
          <cell r="AT229" t="str">
            <v>Other</v>
          </cell>
          <cell r="AY229">
            <v>0</v>
          </cell>
        </row>
        <row r="230">
          <cell r="AS230">
            <v>63</v>
          </cell>
          <cell r="AT230" t="str">
            <v>Fin</v>
          </cell>
          <cell r="AY230">
            <v>0</v>
          </cell>
        </row>
        <row r="231">
          <cell r="AS231">
            <v>63</v>
          </cell>
          <cell r="AT231"/>
          <cell r="AY231">
            <v>0</v>
          </cell>
        </row>
        <row r="232">
          <cell r="AS232">
            <v>0</v>
          </cell>
          <cell r="AT232"/>
          <cell r="AY232"/>
        </row>
        <row r="233">
          <cell r="AS233">
            <v>65</v>
          </cell>
          <cell r="AT233" t="str">
            <v>Eng</v>
          </cell>
          <cell r="AY233">
            <v>0</v>
          </cell>
        </row>
        <row r="234">
          <cell r="AS234">
            <v>65</v>
          </cell>
          <cell r="AT234" t="str">
            <v>Env</v>
          </cell>
          <cell r="AY234">
            <v>0</v>
          </cell>
        </row>
        <row r="235">
          <cell r="AS235">
            <v>65</v>
          </cell>
          <cell r="AT235" t="str">
            <v>Resource</v>
          </cell>
          <cell r="AY235">
            <v>0</v>
          </cell>
        </row>
        <row r="236">
          <cell r="AS236">
            <v>65</v>
          </cell>
          <cell r="AT236" t="str">
            <v>Promo</v>
          </cell>
          <cell r="AY236">
            <v>0</v>
          </cell>
        </row>
        <row r="237">
          <cell r="AS237">
            <v>65</v>
          </cell>
          <cell r="AT237" t="str">
            <v>FN</v>
          </cell>
          <cell r="AY237">
            <v>0</v>
          </cell>
        </row>
        <row r="238">
          <cell r="AS238">
            <v>65</v>
          </cell>
          <cell r="AT238" t="str">
            <v>Cons Other</v>
          </cell>
          <cell r="AY238">
            <v>0</v>
          </cell>
        </row>
        <row r="239">
          <cell r="AS239">
            <v>65</v>
          </cell>
          <cell r="AT239" t="str">
            <v>land</v>
          </cell>
          <cell r="AY239">
            <v>0</v>
          </cell>
        </row>
        <row r="240">
          <cell r="AS240">
            <v>65</v>
          </cell>
          <cell r="AT240" t="str">
            <v>interconnect</v>
          </cell>
          <cell r="AY240">
            <v>0</v>
          </cell>
        </row>
        <row r="241">
          <cell r="AS241">
            <v>65</v>
          </cell>
          <cell r="AT241" t="str">
            <v>Legal</v>
          </cell>
          <cell r="AY241">
            <v>0</v>
          </cell>
        </row>
        <row r="242">
          <cell r="AS242">
            <v>65</v>
          </cell>
          <cell r="AT242" t="str">
            <v>Travel</v>
          </cell>
          <cell r="AY242">
            <v>0</v>
          </cell>
        </row>
        <row r="243">
          <cell r="AS243">
            <v>65</v>
          </cell>
          <cell r="AT243" t="str">
            <v>Other</v>
          </cell>
          <cell r="AY243">
            <v>0</v>
          </cell>
        </row>
        <row r="244">
          <cell r="AS244">
            <v>65</v>
          </cell>
          <cell r="AT244" t="str">
            <v>Fin</v>
          </cell>
          <cell r="AY244">
            <v>0</v>
          </cell>
        </row>
        <row r="245">
          <cell r="AS245">
            <v>65</v>
          </cell>
          <cell r="AT245"/>
          <cell r="AY245">
            <v>0</v>
          </cell>
        </row>
        <row r="246">
          <cell r="AS246">
            <v>0</v>
          </cell>
          <cell r="AT246"/>
          <cell r="AY246"/>
        </row>
        <row r="247">
          <cell r="AS247">
            <v>66</v>
          </cell>
          <cell r="AT247" t="str">
            <v>Eng</v>
          </cell>
          <cell r="AY247">
            <v>0</v>
          </cell>
        </row>
        <row r="248">
          <cell r="AS248">
            <v>66</v>
          </cell>
          <cell r="AT248" t="str">
            <v>Env</v>
          </cell>
          <cell r="AY248">
            <v>0</v>
          </cell>
        </row>
        <row r="249">
          <cell r="AS249">
            <v>66</v>
          </cell>
          <cell r="AT249" t="str">
            <v>Resource</v>
          </cell>
          <cell r="AY249">
            <v>0</v>
          </cell>
        </row>
        <row r="250">
          <cell r="AS250">
            <v>66</v>
          </cell>
          <cell r="AT250" t="str">
            <v>Promo</v>
          </cell>
          <cell r="AY250">
            <v>0</v>
          </cell>
        </row>
        <row r="251">
          <cell r="AS251">
            <v>66</v>
          </cell>
          <cell r="AT251" t="str">
            <v>FN</v>
          </cell>
          <cell r="AY251">
            <v>190.84000000000015</v>
          </cell>
        </row>
        <row r="252">
          <cell r="AS252">
            <v>66</v>
          </cell>
          <cell r="AT252" t="str">
            <v>Cons Other</v>
          </cell>
          <cell r="AY252">
            <v>0</v>
          </cell>
        </row>
        <row r="253">
          <cell r="AS253">
            <v>66</v>
          </cell>
          <cell r="AT253" t="str">
            <v>land</v>
          </cell>
          <cell r="AY253">
            <v>0</v>
          </cell>
        </row>
        <row r="254">
          <cell r="AS254">
            <v>66</v>
          </cell>
          <cell r="AT254" t="str">
            <v>interconnect</v>
          </cell>
          <cell r="AY254">
            <v>0</v>
          </cell>
        </row>
        <row r="255">
          <cell r="AS255">
            <v>66</v>
          </cell>
          <cell r="AT255" t="str">
            <v>Legal</v>
          </cell>
          <cell r="AY255">
            <v>0</v>
          </cell>
        </row>
        <row r="256">
          <cell r="AS256">
            <v>66</v>
          </cell>
          <cell r="AT256" t="str">
            <v>Travel</v>
          </cell>
          <cell r="AY256">
            <v>0</v>
          </cell>
        </row>
        <row r="257">
          <cell r="AS257">
            <v>66</v>
          </cell>
          <cell r="AT257" t="str">
            <v>Other</v>
          </cell>
          <cell r="AY257">
            <v>0</v>
          </cell>
        </row>
        <row r="258">
          <cell r="AS258">
            <v>66</v>
          </cell>
          <cell r="AT258" t="str">
            <v>Fin</v>
          </cell>
          <cell r="AY258">
            <v>0</v>
          </cell>
        </row>
        <row r="259">
          <cell r="AS259">
            <v>66</v>
          </cell>
          <cell r="AT259"/>
          <cell r="AY259">
            <v>190.84000000000015</v>
          </cell>
        </row>
        <row r="260">
          <cell r="AS260">
            <v>0</v>
          </cell>
          <cell r="AT260"/>
          <cell r="AY260"/>
        </row>
        <row r="261">
          <cell r="AS261">
            <v>67</v>
          </cell>
          <cell r="AT261" t="str">
            <v>Eng</v>
          </cell>
          <cell r="AY261">
            <v>0</v>
          </cell>
        </row>
        <row r="262">
          <cell r="AS262">
            <v>67</v>
          </cell>
          <cell r="AT262" t="str">
            <v>Env</v>
          </cell>
          <cell r="AY262">
            <v>0</v>
          </cell>
        </row>
        <row r="263">
          <cell r="AS263">
            <v>67</v>
          </cell>
          <cell r="AT263" t="str">
            <v>Resource</v>
          </cell>
          <cell r="AY263">
            <v>0</v>
          </cell>
        </row>
        <row r="264">
          <cell r="AS264">
            <v>67</v>
          </cell>
          <cell r="AT264" t="str">
            <v>Promo</v>
          </cell>
          <cell r="AY264">
            <v>0</v>
          </cell>
        </row>
        <row r="265">
          <cell r="AS265">
            <v>67</v>
          </cell>
          <cell r="AT265" t="str">
            <v>FN</v>
          </cell>
          <cell r="AY265">
            <v>0</v>
          </cell>
        </row>
        <row r="266">
          <cell r="AS266">
            <v>67</v>
          </cell>
          <cell r="AT266" t="str">
            <v>Cons Other</v>
          </cell>
          <cell r="AY266">
            <v>0</v>
          </cell>
        </row>
        <row r="267">
          <cell r="AS267">
            <v>67</v>
          </cell>
          <cell r="AT267" t="str">
            <v>land</v>
          </cell>
          <cell r="AY267">
            <v>0</v>
          </cell>
        </row>
        <row r="268">
          <cell r="AS268">
            <v>67</v>
          </cell>
          <cell r="AT268" t="str">
            <v>interconnect</v>
          </cell>
          <cell r="AY268">
            <v>0</v>
          </cell>
        </row>
        <row r="269">
          <cell r="AS269">
            <v>67</v>
          </cell>
          <cell r="AT269" t="str">
            <v>Legal</v>
          </cell>
          <cell r="AY269">
            <v>0</v>
          </cell>
        </row>
        <row r="270">
          <cell r="AS270">
            <v>67</v>
          </cell>
          <cell r="AT270" t="str">
            <v>Travel</v>
          </cell>
          <cell r="AY270">
            <v>0</v>
          </cell>
        </row>
        <row r="271">
          <cell r="AS271">
            <v>67</v>
          </cell>
          <cell r="AT271" t="str">
            <v>Other</v>
          </cell>
          <cell r="AY271">
            <v>0</v>
          </cell>
        </row>
        <row r="272">
          <cell r="AS272">
            <v>67</v>
          </cell>
          <cell r="AT272" t="str">
            <v>Fin</v>
          </cell>
          <cell r="AY272">
            <v>0</v>
          </cell>
        </row>
        <row r="273">
          <cell r="AS273">
            <v>67</v>
          </cell>
          <cell r="AT273"/>
          <cell r="AY273">
            <v>0</v>
          </cell>
        </row>
        <row r="274">
          <cell r="AS274">
            <v>0</v>
          </cell>
          <cell r="AT274"/>
          <cell r="AY274"/>
        </row>
        <row r="275">
          <cell r="AS275">
            <v>0</v>
          </cell>
        </row>
        <row r="276">
          <cell r="AS276">
            <v>0</v>
          </cell>
          <cell r="AY276"/>
        </row>
        <row r="277">
          <cell r="AS277">
            <v>94</v>
          </cell>
          <cell r="AT277" t="str">
            <v>Eng</v>
          </cell>
          <cell r="AY277">
            <v>57616.259999999995</v>
          </cell>
        </row>
        <row r="278">
          <cell r="AS278">
            <v>94</v>
          </cell>
          <cell r="AT278" t="str">
            <v>Env</v>
          </cell>
          <cell r="AY278">
            <v>23663.75</v>
          </cell>
        </row>
        <row r="279">
          <cell r="AS279">
            <v>94</v>
          </cell>
          <cell r="AT279" t="str">
            <v>Resource</v>
          </cell>
          <cell r="AY279">
            <v>0</v>
          </cell>
        </row>
        <row r="280">
          <cell r="AS280">
            <v>94</v>
          </cell>
          <cell r="AT280" t="str">
            <v>Promo</v>
          </cell>
          <cell r="AY280">
            <v>0</v>
          </cell>
        </row>
        <row r="281">
          <cell r="AS281">
            <v>94</v>
          </cell>
          <cell r="AT281" t="str">
            <v>FN</v>
          </cell>
          <cell r="AY281">
            <v>0</v>
          </cell>
        </row>
        <row r="282">
          <cell r="AS282">
            <v>94</v>
          </cell>
          <cell r="AT282" t="str">
            <v>Cons Other</v>
          </cell>
          <cell r="AY282">
            <v>0</v>
          </cell>
        </row>
        <row r="283">
          <cell r="AS283">
            <v>94</v>
          </cell>
          <cell r="AT283" t="str">
            <v>land</v>
          </cell>
          <cell r="AY283">
            <v>0</v>
          </cell>
        </row>
        <row r="284">
          <cell r="AS284">
            <v>94</v>
          </cell>
          <cell r="AT284" t="str">
            <v>interconnect</v>
          </cell>
          <cell r="AY284">
            <v>0</v>
          </cell>
        </row>
        <row r="285">
          <cell r="AS285">
            <v>94</v>
          </cell>
          <cell r="AT285" t="str">
            <v>Legal</v>
          </cell>
          <cell r="AY285">
            <v>18601.86</v>
          </cell>
        </row>
        <row r="286">
          <cell r="AS286">
            <v>94</v>
          </cell>
          <cell r="AT286" t="str">
            <v>Travel</v>
          </cell>
          <cell r="AY286">
            <v>7568.34</v>
          </cell>
        </row>
        <row r="287">
          <cell r="AS287">
            <v>94</v>
          </cell>
          <cell r="AT287" t="str">
            <v>Other</v>
          </cell>
          <cell r="AY287">
            <v>0</v>
          </cell>
        </row>
        <row r="288">
          <cell r="AS288">
            <v>94</v>
          </cell>
          <cell r="AT288" t="str">
            <v>Fin</v>
          </cell>
          <cell r="AY288">
            <v>0</v>
          </cell>
        </row>
        <row r="289">
          <cell r="AS289">
            <v>94</v>
          </cell>
          <cell r="AT289"/>
          <cell r="AY289">
            <v>107450.20999999999</v>
          </cell>
        </row>
        <row r="290">
          <cell r="AS290">
            <v>0</v>
          </cell>
        </row>
        <row r="291">
          <cell r="AS291">
            <v>0</v>
          </cell>
          <cell r="AY291"/>
        </row>
        <row r="292">
          <cell r="AS292">
            <v>109</v>
          </cell>
          <cell r="AT292" t="str">
            <v>Eng</v>
          </cell>
          <cell r="AY292">
            <v>65990</v>
          </cell>
        </row>
        <row r="293">
          <cell r="AS293">
            <v>109</v>
          </cell>
          <cell r="AT293" t="str">
            <v>Env</v>
          </cell>
          <cell r="AY293">
            <v>16500</v>
          </cell>
        </row>
        <row r="294">
          <cell r="AS294">
            <v>109</v>
          </cell>
          <cell r="AT294" t="str">
            <v>Resource</v>
          </cell>
          <cell r="AY294">
            <v>0</v>
          </cell>
        </row>
        <row r="295">
          <cell r="AS295">
            <v>109</v>
          </cell>
          <cell r="AT295" t="str">
            <v>Promo</v>
          </cell>
          <cell r="AY295">
            <v>0</v>
          </cell>
        </row>
        <row r="296">
          <cell r="AS296">
            <v>109</v>
          </cell>
          <cell r="AT296" t="str">
            <v>FN</v>
          </cell>
          <cell r="AY296">
            <v>0</v>
          </cell>
        </row>
        <row r="297">
          <cell r="AS297">
            <v>109</v>
          </cell>
          <cell r="AT297" t="str">
            <v>Cons Other</v>
          </cell>
          <cell r="AY297">
            <v>7500</v>
          </cell>
        </row>
        <row r="298">
          <cell r="AS298">
            <v>109</v>
          </cell>
          <cell r="AT298" t="str">
            <v>land</v>
          </cell>
          <cell r="AY298">
            <v>0</v>
          </cell>
        </row>
        <row r="299">
          <cell r="AS299">
            <v>109</v>
          </cell>
          <cell r="AT299" t="str">
            <v>interconnect</v>
          </cell>
          <cell r="AY299">
            <v>0</v>
          </cell>
        </row>
        <row r="300">
          <cell r="AS300">
            <v>109</v>
          </cell>
          <cell r="AT300" t="str">
            <v>Legal</v>
          </cell>
          <cell r="AY300">
            <v>93301</v>
          </cell>
        </row>
        <row r="301">
          <cell r="AS301">
            <v>109</v>
          </cell>
          <cell r="AT301" t="str">
            <v>Travel</v>
          </cell>
          <cell r="AY301">
            <v>34720.520000000004</v>
          </cell>
        </row>
        <row r="302">
          <cell r="AS302">
            <v>109</v>
          </cell>
          <cell r="AT302" t="str">
            <v>Other</v>
          </cell>
          <cell r="AY302">
            <v>31.569999999999936</v>
          </cell>
        </row>
        <row r="303">
          <cell r="AS303">
            <v>109</v>
          </cell>
          <cell r="AT303" t="str">
            <v>Fin</v>
          </cell>
          <cell r="AY303">
            <v>49000</v>
          </cell>
        </row>
        <row r="304">
          <cell r="AS304">
            <v>109</v>
          </cell>
          <cell r="AT304"/>
          <cell r="AY304">
            <v>267043.09000000003</v>
          </cell>
        </row>
        <row r="305">
          <cell r="AS305">
            <v>0</v>
          </cell>
          <cell r="AT305"/>
          <cell r="AY305"/>
        </row>
        <row r="306">
          <cell r="AS306">
            <v>81</v>
          </cell>
          <cell r="AT306" t="str">
            <v>Eng</v>
          </cell>
          <cell r="AY306">
            <v>0</v>
          </cell>
        </row>
        <row r="307">
          <cell r="AS307">
            <v>81</v>
          </cell>
          <cell r="AT307" t="str">
            <v>Env</v>
          </cell>
          <cell r="AY307">
            <v>0</v>
          </cell>
        </row>
        <row r="308">
          <cell r="AS308">
            <v>81</v>
          </cell>
          <cell r="AT308" t="str">
            <v>Resource</v>
          </cell>
          <cell r="AY308">
            <v>0</v>
          </cell>
        </row>
        <row r="309">
          <cell r="AS309">
            <v>81</v>
          </cell>
          <cell r="AT309" t="str">
            <v>Promo</v>
          </cell>
          <cell r="AY309">
            <v>0</v>
          </cell>
        </row>
        <row r="310">
          <cell r="AS310">
            <v>81</v>
          </cell>
          <cell r="AT310" t="str">
            <v>FN</v>
          </cell>
          <cell r="AY310">
            <v>0</v>
          </cell>
        </row>
        <row r="311">
          <cell r="AS311">
            <v>81</v>
          </cell>
          <cell r="AT311" t="str">
            <v>Cons Other</v>
          </cell>
          <cell r="AY311">
            <v>0</v>
          </cell>
        </row>
        <row r="312">
          <cell r="AS312">
            <v>81</v>
          </cell>
          <cell r="AT312" t="str">
            <v>land</v>
          </cell>
          <cell r="AY312">
            <v>0</v>
          </cell>
        </row>
        <row r="313">
          <cell r="AS313">
            <v>81</v>
          </cell>
          <cell r="AT313" t="str">
            <v>interconnect</v>
          </cell>
          <cell r="AY313">
            <v>0</v>
          </cell>
        </row>
        <row r="314">
          <cell r="AS314">
            <v>81</v>
          </cell>
          <cell r="AT314" t="str">
            <v>Legal</v>
          </cell>
          <cell r="AY314">
            <v>0</v>
          </cell>
        </row>
        <row r="315">
          <cell r="AS315">
            <v>81</v>
          </cell>
          <cell r="AT315" t="str">
            <v>Travel</v>
          </cell>
          <cell r="AY315">
            <v>0</v>
          </cell>
        </row>
        <row r="316">
          <cell r="AS316">
            <v>81</v>
          </cell>
          <cell r="AT316" t="str">
            <v>Other</v>
          </cell>
          <cell r="AY316">
            <v>0</v>
          </cell>
        </row>
        <row r="317">
          <cell r="AS317">
            <v>81</v>
          </cell>
          <cell r="AT317" t="str">
            <v>Fin</v>
          </cell>
          <cell r="AY317">
            <v>0</v>
          </cell>
        </row>
        <row r="318">
          <cell r="AS318">
            <v>81</v>
          </cell>
          <cell r="AT318"/>
          <cell r="AY318">
            <v>0</v>
          </cell>
        </row>
        <row r="319">
          <cell r="AS319">
            <v>0</v>
          </cell>
          <cell r="AY319"/>
        </row>
        <row r="320">
          <cell r="AS320" t="str">
            <v>xx</v>
          </cell>
          <cell r="AT320" t="str">
            <v>Eng</v>
          </cell>
          <cell r="AY320">
            <v>0</v>
          </cell>
        </row>
        <row r="321">
          <cell r="AS321" t="str">
            <v>xx</v>
          </cell>
          <cell r="AT321" t="str">
            <v>Env</v>
          </cell>
          <cell r="AY321">
            <v>0</v>
          </cell>
        </row>
        <row r="322">
          <cell r="AS322" t="str">
            <v>xx</v>
          </cell>
          <cell r="AT322" t="str">
            <v>Resource</v>
          </cell>
          <cell r="AY322">
            <v>0</v>
          </cell>
        </row>
        <row r="323">
          <cell r="AS323" t="str">
            <v>xx</v>
          </cell>
          <cell r="AT323" t="str">
            <v>Promo</v>
          </cell>
          <cell r="AY323">
            <v>0</v>
          </cell>
        </row>
        <row r="324">
          <cell r="AS324" t="str">
            <v>xx</v>
          </cell>
          <cell r="AT324" t="str">
            <v>FN</v>
          </cell>
          <cell r="AY324">
            <v>0</v>
          </cell>
        </row>
        <row r="325">
          <cell r="AS325" t="str">
            <v>xx</v>
          </cell>
          <cell r="AT325" t="str">
            <v>Cons Other</v>
          </cell>
          <cell r="AY325">
            <v>0</v>
          </cell>
        </row>
        <row r="326">
          <cell r="AS326" t="str">
            <v>xx</v>
          </cell>
          <cell r="AT326" t="str">
            <v>land</v>
          </cell>
          <cell r="AY326">
            <v>0</v>
          </cell>
        </row>
        <row r="327">
          <cell r="AS327" t="str">
            <v>xx</v>
          </cell>
          <cell r="AT327" t="str">
            <v>interconnect</v>
          </cell>
          <cell r="AY327">
            <v>0</v>
          </cell>
        </row>
        <row r="328">
          <cell r="AS328" t="str">
            <v>xx</v>
          </cell>
          <cell r="AT328" t="str">
            <v>Legal</v>
          </cell>
          <cell r="AY328">
            <v>0</v>
          </cell>
        </row>
        <row r="329">
          <cell r="AS329" t="str">
            <v>xx</v>
          </cell>
          <cell r="AT329" t="str">
            <v>Travel</v>
          </cell>
          <cell r="AY329">
            <v>0</v>
          </cell>
        </row>
        <row r="330">
          <cell r="AS330" t="str">
            <v>xx</v>
          </cell>
          <cell r="AT330" t="str">
            <v>Other</v>
          </cell>
          <cell r="AY330">
            <v>0</v>
          </cell>
        </row>
        <row r="331">
          <cell r="AS331" t="str">
            <v>xx</v>
          </cell>
          <cell r="AT331" t="str">
            <v>Fin</v>
          </cell>
          <cell r="AY331">
            <v>0</v>
          </cell>
        </row>
        <row r="332">
          <cell r="AS332" t="str">
            <v>xx</v>
          </cell>
          <cell r="AT332"/>
          <cell r="AY332">
            <v>0</v>
          </cell>
        </row>
        <row r="333">
          <cell r="AS333">
            <v>0</v>
          </cell>
          <cell r="AY333"/>
        </row>
        <row r="334">
          <cell r="AS334" t="str">
            <v>xx</v>
          </cell>
          <cell r="AT334" t="str">
            <v>Eng</v>
          </cell>
          <cell r="AY334">
            <v>0</v>
          </cell>
        </row>
        <row r="335">
          <cell r="AS335" t="str">
            <v>xx</v>
          </cell>
          <cell r="AT335" t="str">
            <v>Env</v>
          </cell>
          <cell r="AY335">
            <v>0</v>
          </cell>
        </row>
        <row r="336">
          <cell r="AS336" t="str">
            <v>xx</v>
          </cell>
          <cell r="AT336" t="str">
            <v>Resource</v>
          </cell>
          <cell r="AY336">
            <v>0</v>
          </cell>
        </row>
        <row r="337">
          <cell r="AS337" t="str">
            <v>xx</v>
          </cell>
          <cell r="AT337" t="str">
            <v>Promo</v>
          </cell>
          <cell r="AY337">
            <v>0</v>
          </cell>
        </row>
        <row r="338">
          <cell r="AS338" t="str">
            <v>xx</v>
          </cell>
          <cell r="AT338" t="str">
            <v>FN</v>
          </cell>
          <cell r="AY338">
            <v>0</v>
          </cell>
        </row>
        <row r="339">
          <cell r="AS339" t="str">
            <v>xx</v>
          </cell>
          <cell r="AT339" t="str">
            <v>Cons Other</v>
          </cell>
          <cell r="AY339">
            <v>0</v>
          </cell>
        </row>
        <row r="340">
          <cell r="AS340" t="str">
            <v>xx</v>
          </cell>
          <cell r="AT340" t="str">
            <v>land</v>
          </cell>
          <cell r="AY340">
            <v>0</v>
          </cell>
        </row>
        <row r="341">
          <cell r="AS341" t="str">
            <v>xx</v>
          </cell>
          <cell r="AT341" t="str">
            <v>interconnect</v>
          </cell>
          <cell r="AY341">
            <v>0</v>
          </cell>
        </row>
        <row r="342">
          <cell r="AS342" t="str">
            <v>xx</v>
          </cell>
          <cell r="AT342" t="str">
            <v>Legal</v>
          </cell>
          <cell r="AY342">
            <v>0</v>
          </cell>
        </row>
        <row r="343">
          <cell r="AS343" t="str">
            <v>xx</v>
          </cell>
          <cell r="AT343" t="str">
            <v>Travel</v>
          </cell>
          <cell r="AY343">
            <v>0</v>
          </cell>
        </row>
        <row r="344">
          <cell r="AS344" t="str">
            <v>xx</v>
          </cell>
          <cell r="AT344" t="str">
            <v>Other</v>
          </cell>
          <cell r="AY344">
            <v>0</v>
          </cell>
        </row>
        <row r="345">
          <cell r="AS345" t="str">
            <v>xx</v>
          </cell>
          <cell r="AT345" t="str">
            <v>Fin</v>
          </cell>
          <cell r="AY345">
            <v>0</v>
          </cell>
        </row>
        <row r="346">
          <cell r="AS346" t="str">
            <v>xx</v>
          </cell>
          <cell r="AT346"/>
          <cell r="AY346">
            <v>0</v>
          </cell>
        </row>
        <row r="347">
          <cell r="AS347"/>
          <cell r="AT347"/>
          <cell r="AY347">
            <v>267043.09000000003</v>
          </cell>
        </row>
        <row r="349">
          <cell r="AY349"/>
        </row>
        <row r="350">
          <cell r="AS350">
            <v>91</v>
          </cell>
          <cell r="AT350" t="str">
            <v>Eng</v>
          </cell>
          <cell r="AY350">
            <v>0</v>
          </cell>
        </row>
        <row r="351">
          <cell r="AS351">
            <v>91</v>
          </cell>
          <cell r="AT351" t="str">
            <v>Env</v>
          </cell>
          <cell r="AY351">
            <v>0</v>
          </cell>
        </row>
        <row r="352">
          <cell r="AS352">
            <v>91</v>
          </cell>
          <cell r="AT352" t="str">
            <v>Resource</v>
          </cell>
          <cell r="AY352">
            <v>0</v>
          </cell>
        </row>
        <row r="353">
          <cell r="AS353">
            <v>91</v>
          </cell>
          <cell r="AT353" t="str">
            <v>Promo</v>
          </cell>
          <cell r="AY353">
            <v>0</v>
          </cell>
        </row>
        <row r="354">
          <cell r="AS354">
            <v>91</v>
          </cell>
          <cell r="AT354" t="str">
            <v>FN</v>
          </cell>
          <cell r="AY354">
            <v>0</v>
          </cell>
        </row>
        <row r="355">
          <cell r="AS355">
            <v>91</v>
          </cell>
          <cell r="AT355" t="str">
            <v>Cons Other</v>
          </cell>
          <cell r="AY355">
            <v>4352.8100000000004</v>
          </cell>
        </row>
        <row r="356">
          <cell r="AS356">
            <v>91</v>
          </cell>
          <cell r="AT356" t="str">
            <v>land</v>
          </cell>
          <cell r="AY356">
            <v>0</v>
          </cell>
        </row>
        <row r="357">
          <cell r="AS357">
            <v>91</v>
          </cell>
          <cell r="AT357" t="str">
            <v>interconnect</v>
          </cell>
          <cell r="AY357">
            <v>0</v>
          </cell>
        </row>
        <row r="358">
          <cell r="AS358">
            <v>91</v>
          </cell>
          <cell r="AT358" t="str">
            <v>Legal</v>
          </cell>
          <cell r="AY358">
            <v>0</v>
          </cell>
        </row>
        <row r="359">
          <cell r="AS359">
            <v>91</v>
          </cell>
          <cell r="AT359" t="str">
            <v>Travel</v>
          </cell>
          <cell r="AY359">
            <v>0</v>
          </cell>
        </row>
        <row r="360">
          <cell r="AS360">
            <v>91</v>
          </cell>
          <cell r="AT360" t="str">
            <v>Other</v>
          </cell>
          <cell r="AY360">
            <v>0</v>
          </cell>
        </row>
        <row r="361">
          <cell r="AS361">
            <v>91</v>
          </cell>
          <cell r="AT361" t="str">
            <v>Fin</v>
          </cell>
          <cell r="AY361">
            <v>0</v>
          </cell>
        </row>
        <row r="362">
          <cell r="AS362">
            <v>91</v>
          </cell>
          <cell r="AT362"/>
          <cell r="AY362">
            <v>4352.8100000000004</v>
          </cell>
        </row>
        <row r="363">
          <cell r="AS363">
            <v>0</v>
          </cell>
        </row>
        <row r="364">
          <cell r="AS364">
            <v>0</v>
          </cell>
          <cell r="AY364"/>
        </row>
        <row r="365">
          <cell r="AS365">
            <v>102</v>
          </cell>
          <cell r="AT365" t="str">
            <v>Eng</v>
          </cell>
          <cell r="AY365">
            <v>75051.289999999994</v>
          </cell>
        </row>
        <row r="366">
          <cell r="AS366">
            <v>102</v>
          </cell>
          <cell r="AT366" t="str">
            <v>Env</v>
          </cell>
          <cell r="AY366">
            <v>0</v>
          </cell>
        </row>
        <row r="367">
          <cell r="AS367">
            <v>102</v>
          </cell>
          <cell r="AT367" t="str">
            <v>Resource</v>
          </cell>
          <cell r="AY367">
            <v>0</v>
          </cell>
        </row>
        <row r="368">
          <cell r="AS368">
            <v>102</v>
          </cell>
          <cell r="AT368" t="str">
            <v>Promo</v>
          </cell>
          <cell r="AY368">
            <v>0</v>
          </cell>
        </row>
        <row r="369">
          <cell r="AS369">
            <v>102</v>
          </cell>
          <cell r="AT369" t="str">
            <v>FN</v>
          </cell>
          <cell r="AY369">
            <v>0</v>
          </cell>
        </row>
        <row r="370">
          <cell r="AS370">
            <v>102</v>
          </cell>
          <cell r="AT370" t="str">
            <v>Cons Other</v>
          </cell>
          <cell r="AY370">
            <v>9354.380000000001</v>
          </cell>
        </row>
        <row r="371">
          <cell r="AS371">
            <v>102</v>
          </cell>
          <cell r="AT371" t="str">
            <v>land</v>
          </cell>
          <cell r="AY371">
            <v>0</v>
          </cell>
        </row>
        <row r="372">
          <cell r="AS372">
            <v>102</v>
          </cell>
          <cell r="AT372" t="str">
            <v>interconnect</v>
          </cell>
          <cell r="AY372">
            <v>0</v>
          </cell>
        </row>
        <row r="373">
          <cell r="AS373">
            <v>102</v>
          </cell>
          <cell r="AT373" t="str">
            <v>Legal</v>
          </cell>
          <cell r="AY373">
            <v>61675.39</v>
          </cell>
        </row>
        <row r="374">
          <cell r="AS374">
            <v>102</v>
          </cell>
          <cell r="AT374" t="str">
            <v>Travel</v>
          </cell>
          <cell r="AY374">
            <v>23211.269999999997</v>
          </cell>
        </row>
        <row r="375">
          <cell r="AS375">
            <v>102</v>
          </cell>
          <cell r="AT375" t="str">
            <v>Other</v>
          </cell>
          <cell r="AY375">
            <v>933.72</v>
          </cell>
        </row>
        <row r="376">
          <cell r="AS376">
            <v>102</v>
          </cell>
          <cell r="AT376" t="str">
            <v>Fin</v>
          </cell>
          <cell r="AY376">
            <v>0</v>
          </cell>
        </row>
        <row r="377">
          <cell r="AS377">
            <v>102</v>
          </cell>
          <cell r="AT377"/>
          <cell r="AY377">
            <v>170226.05</v>
          </cell>
        </row>
        <row r="378">
          <cell r="AY378">
            <v>1511180.9944654554</v>
          </cell>
        </row>
      </sheetData>
      <sheetData sheetId="6">
        <row r="4">
          <cell r="AU4" t="str">
            <v>Q2 2019</v>
          </cell>
        </row>
        <row r="6">
          <cell r="AO6"/>
          <cell r="AP6"/>
          <cell r="AU6">
            <v>335877.91</v>
          </cell>
        </row>
        <row r="7">
          <cell r="AO7" t="str">
            <v>Asia gen</v>
          </cell>
          <cell r="AP7" t="str">
            <v>Eng</v>
          </cell>
          <cell r="AU7">
            <v>0</v>
          </cell>
        </row>
        <row r="8">
          <cell r="AO8" t="str">
            <v>Asia gen</v>
          </cell>
          <cell r="AP8" t="str">
            <v>Env</v>
          </cell>
          <cell r="AU8">
            <v>0</v>
          </cell>
        </row>
        <row r="9">
          <cell r="AO9" t="str">
            <v>Asia gen</v>
          </cell>
          <cell r="AP9" t="str">
            <v>Resource</v>
          </cell>
          <cell r="AU9">
            <v>0</v>
          </cell>
        </row>
        <row r="10">
          <cell r="AO10" t="str">
            <v>Asia gen</v>
          </cell>
          <cell r="AP10" t="str">
            <v>Promo</v>
          </cell>
          <cell r="AU10">
            <v>17289.939999999999</v>
          </cell>
        </row>
        <row r="11">
          <cell r="AO11" t="str">
            <v>Asia gen</v>
          </cell>
          <cell r="AP11" t="str">
            <v>FN</v>
          </cell>
          <cell r="AU11">
            <v>0</v>
          </cell>
        </row>
        <row r="12">
          <cell r="AO12" t="str">
            <v>Asia gen</v>
          </cell>
          <cell r="AP12" t="str">
            <v>Cons Other</v>
          </cell>
          <cell r="AU12">
            <v>0</v>
          </cell>
        </row>
        <row r="13">
          <cell r="AO13" t="str">
            <v>Asia gen</v>
          </cell>
          <cell r="AP13" t="str">
            <v>land</v>
          </cell>
          <cell r="AU13">
            <v>0.18999999999999773</v>
          </cell>
        </row>
        <row r="14">
          <cell r="AO14" t="str">
            <v>Asia gen</v>
          </cell>
          <cell r="AP14" t="str">
            <v>interconnect</v>
          </cell>
          <cell r="AU14">
            <v>0</v>
          </cell>
        </row>
        <row r="15">
          <cell r="AO15" t="str">
            <v>Asia gen</v>
          </cell>
          <cell r="AP15" t="str">
            <v>Legal</v>
          </cell>
          <cell r="AU15">
            <v>0</v>
          </cell>
        </row>
        <row r="16">
          <cell r="AO16" t="str">
            <v>Asia gen</v>
          </cell>
          <cell r="AP16" t="str">
            <v>Travel</v>
          </cell>
          <cell r="AU16">
            <v>1526.2199999999998</v>
          </cell>
        </row>
        <row r="17">
          <cell r="AO17" t="str">
            <v>Asia gen</v>
          </cell>
          <cell r="AP17" t="str">
            <v>Other</v>
          </cell>
          <cell r="AU17">
            <v>3626.1299999999983</v>
          </cell>
        </row>
        <row r="18">
          <cell r="AO18" t="str">
            <v>Asia gen</v>
          </cell>
          <cell r="AP18" t="str">
            <v>Fin</v>
          </cell>
          <cell r="AU18">
            <v>0</v>
          </cell>
        </row>
        <row r="19">
          <cell r="AO19" t="str">
            <v>Asia gen</v>
          </cell>
          <cell r="AP19"/>
          <cell r="AU19">
            <v>22442.479999999996</v>
          </cell>
        </row>
        <row r="20">
          <cell r="AO20" t="str">
            <v>Asia gen</v>
          </cell>
        </row>
        <row r="21">
          <cell r="AO21" t="str">
            <v>Asia gen</v>
          </cell>
          <cell r="AP21" t="str">
            <v>Eng</v>
          </cell>
        </row>
        <row r="22">
          <cell r="AO22" t="str">
            <v>Asia gen</v>
          </cell>
          <cell r="AP22" t="str">
            <v>Env</v>
          </cell>
          <cell r="AU22">
            <v>0</v>
          </cell>
        </row>
        <row r="23">
          <cell r="AO23" t="str">
            <v>Asia gen</v>
          </cell>
          <cell r="AP23" t="str">
            <v>Resource</v>
          </cell>
          <cell r="AU23">
            <v>0</v>
          </cell>
        </row>
        <row r="24">
          <cell r="AO24" t="str">
            <v>Asia gen</v>
          </cell>
          <cell r="AP24" t="str">
            <v>Promo</v>
          </cell>
          <cell r="AU24">
            <v>22000</v>
          </cell>
        </row>
        <row r="25">
          <cell r="AO25" t="str">
            <v>Asia gen</v>
          </cell>
          <cell r="AP25" t="str">
            <v>FN</v>
          </cell>
          <cell r="AU25">
            <v>0</v>
          </cell>
        </row>
        <row r="26">
          <cell r="AO26" t="str">
            <v>Asia gen</v>
          </cell>
          <cell r="AP26" t="str">
            <v>Cons Other</v>
          </cell>
          <cell r="AU26">
            <v>60143.85</v>
          </cell>
        </row>
        <row r="27">
          <cell r="AO27" t="str">
            <v>Asia gen</v>
          </cell>
          <cell r="AP27" t="str">
            <v>land</v>
          </cell>
          <cell r="AU27">
            <v>0</v>
          </cell>
        </row>
        <row r="28">
          <cell r="AO28" t="str">
            <v>Asia gen</v>
          </cell>
          <cell r="AP28" t="str">
            <v>interconnect</v>
          </cell>
          <cell r="AU28">
            <v>0</v>
          </cell>
        </row>
        <row r="29">
          <cell r="AO29" t="str">
            <v>Asia gen</v>
          </cell>
          <cell r="AP29" t="str">
            <v>Legal</v>
          </cell>
          <cell r="AU29">
            <v>40181.579999999994</v>
          </cell>
        </row>
        <row r="30">
          <cell r="AO30" t="str">
            <v>Asia gen</v>
          </cell>
          <cell r="AP30" t="str">
            <v>Travel</v>
          </cell>
          <cell r="AU30">
            <v>84436.299999999988</v>
          </cell>
        </row>
        <row r="31">
          <cell r="AO31" t="str">
            <v>Asia gen</v>
          </cell>
          <cell r="AP31" t="str">
            <v>Other</v>
          </cell>
          <cell r="AU31">
            <v>8732.6500000000015</v>
          </cell>
        </row>
        <row r="32">
          <cell r="AO32" t="str">
            <v>Asia gen</v>
          </cell>
          <cell r="AP32" t="str">
            <v>Fin</v>
          </cell>
          <cell r="AU32">
            <v>0</v>
          </cell>
        </row>
        <row r="33">
          <cell r="AO33" t="str">
            <v>Asia gen</v>
          </cell>
          <cell r="AP33"/>
          <cell r="AU33">
            <v>215494.37999999998</v>
          </cell>
        </row>
        <row r="34">
          <cell r="AO34" t="str">
            <v>Asia gen</v>
          </cell>
          <cell r="AU34"/>
        </row>
        <row r="35">
          <cell r="AO35" t="str">
            <v>Asia gen</v>
          </cell>
          <cell r="AP35" t="str">
            <v>Eng</v>
          </cell>
        </row>
        <row r="36">
          <cell r="AO36" t="str">
            <v>Asia gen</v>
          </cell>
          <cell r="AP36" t="str">
            <v>Env</v>
          </cell>
          <cell r="AU36">
            <v>0</v>
          </cell>
        </row>
        <row r="37">
          <cell r="AO37" t="str">
            <v>Asia gen</v>
          </cell>
          <cell r="AP37" t="str">
            <v>Resource</v>
          </cell>
          <cell r="AU37">
            <v>0</v>
          </cell>
        </row>
        <row r="38">
          <cell r="AO38" t="str">
            <v>Asia gen</v>
          </cell>
          <cell r="AP38" t="str">
            <v>Promo</v>
          </cell>
          <cell r="AU38">
            <v>11671.54</v>
          </cell>
        </row>
        <row r="39">
          <cell r="AO39" t="str">
            <v>Asia gen</v>
          </cell>
          <cell r="AP39" t="str">
            <v>FN</v>
          </cell>
          <cell r="AU39">
            <v>0</v>
          </cell>
        </row>
        <row r="40">
          <cell r="AO40" t="str">
            <v>Asia gen</v>
          </cell>
          <cell r="AP40" t="str">
            <v>Cons Other</v>
          </cell>
          <cell r="AU40">
            <v>0</v>
          </cell>
        </row>
        <row r="41">
          <cell r="AO41" t="str">
            <v>Asia gen</v>
          </cell>
          <cell r="AP41" t="str">
            <v>land</v>
          </cell>
          <cell r="AU41">
            <v>0</v>
          </cell>
        </row>
        <row r="42">
          <cell r="AO42" t="str">
            <v>Asia gen</v>
          </cell>
          <cell r="AP42" t="str">
            <v>interconnect</v>
          </cell>
          <cell r="AU42">
            <v>0</v>
          </cell>
        </row>
        <row r="43">
          <cell r="AO43" t="str">
            <v>Asia gen</v>
          </cell>
          <cell r="AP43" t="str">
            <v>Legal</v>
          </cell>
          <cell r="AU43">
            <v>31.2</v>
          </cell>
        </row>
        <row r="44">
          <cell r="AO44" t="str">
            <v>Asia gen</v>
          </cell>
          <cell r="AP44" t="str">
            <v>Travel</v>
          </cell>
          <cell r="AU44">
            <v>47381.36</v>
          </cell>
        </row>
        <row r="45">
          <cell r="AO45" t="str">
            <v>Asia gen</v>
          </cell>
          <cell r="AP45" t="str">
            <v>Other</v>
          </cell>
          <cell r="AU45">
            <v>11690.1</v>
          </cell>
        </row>
        <row r="46">
          <cell r="AO46" t="str">
            <v>Asia gen</v>
          </cell>
          <cell r="AP46" t="str">
            <v>Fin</v>
          </cell>
          <cell r="AU46">
            <v>0</v>
          </cell>
        </row>
        <row r="47">
          <cell r="AO47" t="str">
            <v>Asia gen</v>
          </cell>
          <cell r="AP47"/>
          <cell r="AU47">
            <v>70774.200000000012</v>
          </cell>
        </row>
        <row r="48">
          <cell r="AO48" t="str">
            <v>Asia gen</v>
          </cell>
          <cell r="AU48"/>
        </row>
        <row r="49">
          <cell r="AO49" t="str">
            <v>Asia gen</v>
          </cell>
          <cell r="AP49" t="str">
            <v>Eng</v>
          </cell>
        </row>
        <row r="50">
          <cell r="AO50" t="str">
            <v>Asia gen</v>
          </cell>
          <cell r="AP50" t="str">
            <v>Env</v>
          </cell>
          <cell r="AU50">
            <v>0</v>
          </cell>
        </row>
        <row r="51">
          <cell r="AO51" t="str">
            <v>Asia gen</v>
          </cell>
          <cell r="AP51" t="str">
            <v>Resource</v>
          </cell>
          <cell r="AU51">
            <v>0</v>
          </cell>
        </row>
        <row r="52">
          <cell r="AO52" t="str">
            <v>Asia gen</v>
          </cell>
          <cell r="AP52" t="str">
            <v>Promo</v>
          </cell>
          <cell r="AU52">
            <v>0</v>
          </cell>
        </row>
        <row r="53">
          <cell r="AO53" t="str">
            <v>Asia gen</v>
          </cell>
          <cell r="AP53" t="str">
            <v>FN</v>
          </cell>
          <cell r="AU53">
            <v>0</v>
          </cell>
        </row>
        <row r="54">
          <cell r="AO54" t="str">
            <v>Asia gen</v>
          </cell>
          <cell r="AP54" t="str">
            <v>Cons Other</v>
          </cell>
          <cell r="AU54">
            <v>0</v>
          </cell>
        </row>
        <row r="55">
          <cell r="AO55" t="str">
            <v>Asia gen</v>
          </cell>
          <cell r="AP55" t="str">
            <v>land</v>
          </cell>
          <cell r="AU55">
            <v>0</v>
          </cell>
        </row>
        <row r="56">
          <cell r="AO56" t="str">
            <v>Asia gen</v>
          </cell>
          <cell r="AP56" t="str">
            <v>interconnect</v>
          </cell>
          <cell r="AU56">
            <v>0</v>
          </cell>
        </row>
        <row r="57">
          <cell r="AO57" t="str">
            <v>Asia gen</v>
          </cell>
          <cell r="AP57" t="str">
            <v>Legal</v>
          </cell>
          <cell r="AU57">
            <v>0</v>
          </cell>
        </row>
        <row r="58">
          <cell r="AO58" t="str">
            <v>Asia gen</v>
          </cell>
          <cell r="AP58" t="str">
            <v>Travel</v>
          </cell>
          <cell r="AU58">
            <v>23196.39</v>
          </cell>
        </row>
        <row r="59">
          <cell r="AO59" t="str">
            <v>Asia gen</v>
          </cell>
          <cell r="AP59" t="str">
            <v>Other</v>
          </cell>
          <cell r="AU59">
            <v>3970.46</v>
          </cell>
        </row>
        <row r="60">
          <cell r="AO60" t="str">
            <v>Asia gen</v>
          </cell>
          <cell r="AP60" t="str">
            <v>Fin</v>
          </cell>
          <cell r="AU60">
            <v>0</v>
          </cell>
        </row>
        <row r="61">
          <cell r="AO61" t="str">
            <v>Asia gen</v>
          </cell>
          <cell r="AP61"/>
          <cell r="AU61">
            <v>27166.85</v>
          </cell>
        </row>
        <row r="62">
          <cell r="AO62" t="str">
            <v>Asia gen</v>
          </cell>
          <cell r="AU62"/>
        </row>
        <row r="63">
          <cell r="AO63" t="str">
            <v>Asia gen</v>
          </cell>
          <cell r="AP63" t="str">
            <v>Eng</v>
          </cell>
        </row>
        <row r="64">
          <cell r="AO64" t="str">
            <v>Asia gen</v>
          </cell>
          <cell r="AP64" t="str">
            <v>Env</v>
          </cell>
          <cell r="AU64">
            <v>0</v>
          </cell>
        </row>
        <row r="65">
          <cell r="AO65" t="str">
            <v>Asia gen</v>
          </cell>
          <cell r="AP65" t="str">
            <v>Resource</v>
          </cell>
          <cell r="AU65">
            <v>0</v>
          </cell>
        </row>
        <row r="66">
          <cell r="AO66" t="str">
            <v>Asia gen</v>
          </cell>
          <cell r="AP66" t="str">
            <v>Promo</v>
          </cell>
          <cell r="AU66">
            <v>0</v>
          </cell>
        </row>
        <row r="67">
          <cell r="AO67" t="str">
            <v>Asia gen</v>
          </cell>
          <cell r="AP67" t="str">
            <v>FN</v>
          </cell>
          <cell r="AU67">
            <v>0</v>
          </cell>
        </row>
        <row r="68">
          <cell r="AO68" t="str">
            <v>Asia gen</v>
          </cell>
          <cell r="AP68" t="str">
            <v>Cons Other</v>
          </cell>
          <cell r="AU68">
            <v>0</v>
          </cell>
        </row>
        <row r="69">
          <cell r="AO69" t="str">
            <v>Asia gen</v>
          </cell>
          <cell r="AP69" t="str">
            <v>land</v>
          </cell>
          <cell r="AU69">
            <v>0</v>
          </cell>
        </row>
        <row r="70">
          <cell r="AO70" t="str">
            <v>Asia gen</v>
          </cell>
          <cell r="AP70" t="str">
            <v>interconnect</v>
          </cell>
          <cell r="AU70">
            <v>0</v>
          </cell>
        </row>
        <row r="71">
          <cell r="AO71" t="str">
            <v>Asia gen</v>
          </cell>
          <cell r="AP71" t="str">
            <v>Legal</v>
          </cell>
          <cell r="AU71">
            <v>0</v>
          </cell>
        </row>
        <row r="72">
          <cell r="AO72" t="str">
            <v>Asia gen</v>
          </cell>
          <cell r="AP72" t="str">
            <v>Travel</v>
          </cell>
          <cell r="AU72">
            <v>0</v>
          </cell>
        </row>
        <row r="73">
          <cell r="AO73" t="str">
            <v>Asia gen</v>
          </cell>
          <cell r="AP73" t="str">
            <v>Other</v>
          </cell>
          <cell r="AU73">
            <v>0</v>
          </cell>
        </row>
        <row r="74">
          <cell r="AO74" t="str">
            <v>Asia gen</v>
          </cell>
          <cell r="AP74" t="str">
            <v>Fin</v>
          </cell>
          <cell r="AU74">
            <v>0</v>
          </cell>
        </row>
        <row r="75">
          <cell r="AO75" t="str">
            <v>Asia gen</v>
          </cell>
          <cell r="AP75"/>
          <cell r="AU75">
            <v>0</v>
          </cell>
        </row>
        <row r="76">
          <cell r="AO76"/>
          <cell r="AU76">
            <v>335877.91</v>
          </cell>
        </row>
      </sheetData>
      <sheetData sheetId="7">
        <row r="4">
          <cell r="AX4" t="str">
            <v>Q2 2019</v>
          </cell>
        </row>
        <row r="7">
          <cell r="AR7" t="str">
            <v>HL</v>
          </cell>
          <cell r="AS7" t="str">
            <v>Eng</v>
          </cell>
          <cell r="AX7">
            <v>1148779.3199999998</v>
          </cell>
        </row>
        <row r="8">
          <cell r="AR8" t="str">
            <v>HL</v>
          </cell>
          <cell r="AS8"/>
          <cell r="AX8">
            <v>469282.38</v>
          </cell>
        </row>
        <row r="9">
          <cell r="AR9" t="str">
            <v>HL</v>
          </cell>
          <cell r="AS9"/>
          <cell r="AX9">
            <v>479873.39</v>
          </cell>
        </row>
        <row r="10">
          <cell r="AR10" t="str">
            <v>HL</v>
          </cell>
          <cell r="AS10"/>
          <cell r="AX10">
            <v>50850.95</v>
          </cell>
        </row>
        <row r="11">
          <cell r="AR11" t="str">
            <v>HL</v>
          </cell>
          <cell r="AS11"/>
          <cell r="AX11">
            <v>0</v>
          </cell>
        </row>
        <row r="12">
          <cell r="AR12" t="str">
            <v>HL</v>
          </cell>
          <cell r="AS12"/>
          <cell r="AX12">
            <v>-8935.1299999999901</v>
          </cell>
        </row>
        <row r="13">
          <cell r="AR13" t="str">
            <v>HL</v>
          </cell>
          <cell r="AS13"/>
          <cell r="AX13">
            <v>9074.4200000000128</v>
          </cell>
        </row>
        <row r="14">
          <cell r="AR14" t="str">
            <v>HL</v>
          </cell>
          <cell r="AS14"/>
          <cell r="AX14">
            <v>0</v>
          </cell>
        </row>
        <row r="15">
          <cell r="AR15" t="str">
            <v>HL</v>
          </cell>
          <cell r="AS15"/>
          <cell r="AX15">
            <v>0</v>
          </cell>
        </row>
        <row r="16">
          <cell r="AR16" t="str">
            <v>HL</v>
          </cell>
          <cell r="AS16"/>
          <cell r="AX16">
            <v>84056.939999999988</v>
          </cell>
        </row>
        <row r="17">
          <cell r="AR17" t="str">
            <v>HL</v>
          </cell>
          <cell r="AS17"/>
          <cell r="AX17">
            <v>0</v>
          </cell>
        </row>
        <row r="18">
          <cell r="AR18" t="str">
            <v>HL</v>
          </cell>
          <cell r="AS18"/>
          <cell r="AX18">
            <v>0</v>
          </cell>
        </row>
        <row r="19">
          <cell r="AR19" t="str">
            <v>HL</v>
          </cell>
          <cell r="AS19"/>
          <cell r="AX19"/>
        </row>
        <row r="20">
          <cell r="AR20" t="str">
            <v>HL</v>
          </cell>
          <cell r="AS20"/>
          <cell r="AX20"/>
        </row>
        <row r="21">
          <cell r="AR21" t="str">
            <v>HL</v>
          </cell>
          <cell r="AS21"/>
          <cell r="AX21">
            <v>64576.369999999995</v>
          </cell>
        </row>
        <row r="22">
          <cell r="AR22" t="str">
            <v>HL</v>
          </cell>
          <cell r="AS22" t="str">
            <v>Env</v>
          </cell>
          <cell r="AX22">
            <v>66763</v>
          </cell>
        </row>
        <row r="23">
          <cell r="AR23" t="str">
            <v>HL</v>
          </cell>
          <cell r="AS23"/>
          <cell r="AX23">
            <v>0</v>
          </cell>
        </row>
        <row r="24">
          <cell r="AR24" t="str">
            <v>HL</v>
          </cell>
          <cell r="AS24"/>
          <cell r="AX24">
            <v>0</v>
          </cell>
        </row>
        <row r="25">
          <cell r="AR25"/>
          <cell r="AS25"/>
          <cell r="AX25">
            <v>0</v>
          </cell>
        </row>
        <row r="26">
          <cell r="AR26" t="str">
            <v>HL</v>
          </cell>
          <cell r="AS26"/>
          <cell r="AX26">
            <v>66763</v>
          </cell>
        </row>
        <row r="27">
          <cell r="AR27" t="str">
            <v>HL</v>
          </cell>
          <cell r="AS27" t="str">
            <v>Resource</v>
          </cell>
          <cell r="AX27">
            <v>573773.64</v>
          </cell>
        </row>
        <row r="28">
          <cell r="AR28" t="str">
            <v>HL</v>
          </cell>
          <cell r="AS28" t="str">
            <v>Promo</v>
          </cell>
          <cell r="AX28">
            <v>187400.91999999998</v>
          </cell>
        </row>
        <row r="29">
          <cell r="AR29" t="str">
            <v>HL</v>
          </cell>
          <cell r="AS29" t="str">
            <v>FN</v>
          </cell>
          <cell r="AX29">
            <v>0</v>
          </cell>
        </row>
        <row r="30">
          <cell r="AR30" t="str">
            <v>HL</v>
          </cell>
          <cell r="AS30" t="str">
            <v>Cons Other</v>
          </cell>
          <cell r="AX30">
            <v>72434.570000000007</v>
          </cell>
        </row>
        <row r="31">
          <cell r="AR31" t="str">
            <v>HL</v>
          </cell>
          <cell r="AS31" t="str">
            <v>land</v>
          </cell>
          <cell r="AX31">
            <v>0</v>
          </cell>
        </row>
        <row r="32">
          <cell r="AR32" t="str">
            <v>HL</v>
          </cell>
          <cell r="AS32" t="str">
            <v>interconnect</v>
          </cell>
          <cell r="AX32">
            <v>21410.37</v>
          </cell>
        </row>
        <row r="33">
          <cell r="AR33" t="str">
            <v>HL</v>
          </cell>
          <cell r="AS33" t="str">
            <v>Legal</v>
          </cell>
          <cell r="AX33">
            <v>323008.17</v>
          </cell>
        </row>
        <row r="34">
          <cell r="AR34" t="str">
            <v>HL</v>
          </cell>
          <cell r="AS34" t="str">
            <v>Travel</v>
          </cell>
          <cell r="AX34">
            <v>243279.91999999998</v>
          </cell>
        </row>
        <row r="35">
          <cell r="AR35" t="str">
            <v>HL</v>
          </cell>
          <cell r="AS35" t="str">
            <v>Other</v>
          </cell>
          <cell r="AX35">
            <v>1201397.1599999999</v>
          </cell>
        </row>
        <row r="36">
          <cell r="AR36"/>
          <cell r="AS36"/>
          <cell r="AX36">
            <v>865862.39999999991</v>
          </cell>
        </row>
        <row r="37">
          <cell r="AR37"/>
          <cell r="AS37"/>
          <cell r="AX37">
            <v>335534.76</v>
          </cell>
        </row>
        <row r="38">
          <cell r="AR38"/>
          <cell r="AS38"/>
          <cell r="AX38">
            <v>0</v>
          </cell>
        </row>
        <row r="39">
          <cell r="AR39" t="str">
            <v>HL</v>
          </cell>
          <cell r="AS39" t="str">
            <v>fin</v>
          </cell>
          <cell r="AX39">
            <v>31641.26</v>
          </cell>
        </row>
        <row r="40">
          <cell r="AR40"/>
          <cell r="AS40"/>
          <cell r="AX40"/>
        </row>
        <row r="41">
          <cell r="AR41"/>
          <cell r="AS41" t="str">
            <v>fin other</v>
          </cell>
          <cell r="AX41">
            <v>31641.26</v>
          </cell>
        </row>
        <row r="42">
          <cell r="AR42" t="str">
            <v>HL</v>
          </cell>
          <cell r="AX42">
            <v>3869888.3299999996</v>
          </cell>
        </row>
        <row r="43">
          <cell r="AR43" t="str">
            <v>HL</v>
          </cell>
          <cell r="AS43" t="str">
            <v>fin</v>
          </cell>
          <cell r="AX43">
            <v>-1593545.97</v>
          </cell>
        </row>
        <row r="44">
          <cell r="AR44"/>
          <cell r="AX44">
            <v>2276342.3599999994</v>
          </cell>
        </row>
        <row r="46">
          <cell r="AR46" t="str">
            <v>HL</v>
          </cell>
          <cell r="AS46" t="str">
            <v>Eng</v>
          </cell>
          <cell r="AX46">
            <v>0</v>
          </cell>
        </row>
        <row r="47">
          <cell r="AR47" t="str">
            <v>HL</v>
          </cell>
          <cell r="AS47" t="str">
            <v>Env</v>
          </cell>
          <cell r="AX47">
            <v>0</v>
          </cell>
        </row>
        <row r="48">
          <cell r="AR48" t="str">
            <v>HL</v>
          </cell>
          <cell r="AS48" t="str">
            <v>Resource</v>
          </cell>
          <cell r="AX48">
            <v>0</v>
          </cell>
        </row>
        <row r="49">
          <cell r="AR49" t="str">
            <v>HL</v>
          </cell>
          <cell r="AS49" t="str">
            <v>Promo</v>
          </cell>
          <cell r="AX49">
            <v>0</v>
          </cell>
        </row>
        <row r="50">
          <cell r="AR50" t="str">
            <v>HL</v>
          </cell>
          <cell r="AS50" t="str">
            <v>FN</v>
          </cell>
          <cell r="AX50">
            <v>0</v>
          </cell>
        </row>
        <row r="51">
          <cell r="AR51" t="str">
            <v>HL</v>
          </cell>
          <cell r="AS51" t="str">
            <v>Cons Other</v>
          </cell>
          <cell r="AX51">
            <v>26944</v>
          </cell>
        </row>
        <row r="52">
          <cell r="AR52" t="str">
            <v>HL</v>
          </cell>
          <cell r="AS52" t="str">
            <v>land</v>
          </cell>
          <cell r="AX52">
            <v>0</v>
          </cell>
        </row>
        <row r="53">
          <cell r="AR53" t="str">
            <v>HL</v>
          </cell>
          <cell r="AS53" t="str">
            <v>interconnect</v>
          </cell>
          <cell r="AX53">
            <v>0</v>
          </cell>
        </row>
        <row r="54">
          <cell r="AR54" t="str">
            <v>HL</v>
          </cell>
          <cell r="AS54" t="str">
            <v>Legal</v>
          </cell>
          <cell r="AX54">
            <v>30950.02</v>
          </cell>
        </row>
        <row r="55">
          <cell r="AR55" t="str">
            <v>HL</v>
          </cell>
          <cell r="AS55" t="str">
            <v>Travel</v>
          </cell>
          <cell r="AX55">
            <v>68115.27</v>
          </cell>
        </row>
        <row r="56">
          <cell r="AR56" t="str">
            <v>HL</v>
          </cell>
          <cell r="AS56" t="str">
            <v>Other</v>
          </cell>
          <cell r="AX56">
            <v>35323.990000000005</v>
          </cell>
        </row>
        <row r="57">
          <cell r="AR57" t="str">
            <v>HL</v>
          </cell>
          <cell r="AS57" t="str">
            <v>Fin</v>
          </cell>
          <cell r="AX57">
            <v>293268.70999999996</v>
          </cell>
        </row>
        <row r="58">
          <cell r="AR58"/>
          <cell r="AS58"/>
          <cell r="AX58">
            <v>293268.70999999996</v>
          </cell>
        </row>
        <row r="59">
          <cell r="AR59"/>
          <cell r="AS59"/>
          <cell r="AX59"/>
        </row>
        <row r="60">
          <cell r="AR60" t="str">
            <v>Hai Long NPI</v>
          </cell>
          <cell r="AX60">
            <v>454601.99</v>
          </cell>
        </row>
        <row r="61">
          <cell r="AX61">
            <v>2730944.3499999996</v>
          </cell>
        </row>
        <row r="65">
          <cell r="AS65"/>
          <cell r="AX65"/>
        </row>
        <row r="66">
          <cell r="AR66" t="str">
            <v>HL Devex - GW Capex Apr1</v>
          </cell>
          <cell r="AS66" t="str">
            <v>Env</v>
          </cell>
          <cell r="AX66">
            <v>53350</v>
          </cell>
        </row>
        <row r="67">
          <cell r="AR67" t="str">
            <v>HL Devex - GW Capex Apr1</v>
          </cell>
          <cell r="AS67" t="str">
            <v>Resource</v>
          </cell>
          <cell r="AX67">
            <v>202240.34999999998</v>
          </cell>
        </row>
        <row r="68">
          <cell r="AR68" t="str">
            <v>HL Devex - GW Capex Apr1</v>
          </cell>
          <cell r="AS68" t="str">
            <v>Promo</v>
          </cell>
          <cell r="AX68">
            <v>187400.91999999998</v>
          </cell>
        </row>
        <row r="69">
          <cell r="AR69" t="str">
            <v>HL Devex - GW Capex Apr1</v>
          </cell>
          <cell r="AS69" t="str">
            <v>FN</v>
          </cell>
          <cell r="AX69">
            <v>0</v>
          </cell>
        </row>
        <row r="70">
          <cell r="AR70" t="str">
            <v>HL Devex - GW Capex Apr1</v>
          </cell>
          <cell r="AS70" t="str">
            <v>Cons Other</v>
          </cell>
          <cell r="AX70">
            <v>67176.610000000015</v>
          </cell>
        </row>
        <row r="71">
          <cell r="AR71" t="str">
            <v>HL Devex - GW Capex Apr1</v>
          </cell>
          <cell r="AS71" t="str">
            <v>land</v>
          </cell>
          <cell r="AX71">
            <v>0</v>
          </cell>
        </row>
        <row r="72">
          <cell r="AR72" t="str">
            <v>HL Devex - GW Capex Apr1</v>
          </cell>
          <cell r="AS72" t="str">
            <v>interconnect</v>
          </cell>
          <cell r="AX72">
            <v>21410.37</v>
          </cell>
        </row>
        <row r="73">
          <cell r="AR73" t="str">
            <v>HL Devex - GW Capex Apr1</v>
          </cell>
          <cell r="AS73" t="str">
            <v>Legal</v>
          </cell>
          <cell r="AX73">
            <v>173715.98</v>
          </cell>
        </row>
        <row r="74">
          <cell r="AR74" t="str">
            <v>HL Devex - GW Capex Apr1</v>
          </cell>
          <cell r="AS74" t="str">
            <v>Travel</v>
          </cell>
          <cell r="AX74">
            <v>200207.37</v>
          </cell>
        </row>
        <row r="75">
          <cell r="AR75" t="str">
            <v>HL Devex - GW Capex Apr1</v>
          </cell>
          <cell r="AS75" t="str">
            <v>Other</v>
          </cell>
          <cell r="AX75">
            <v>581779.47</v>
          </cell>
        </row>
        <row r="76">
          <cell r="AR76" t="str">
            <v>HL Devex - GW Capex Apr1</v>
          </cell>
          <cell r="AS76" t="str">
            <v>Fin</v>
          </cell>
          <cell r="AX76">
            <v>175462.97999999998</v>
          </cell>
        </row>
        <row r="77">
          <cell r="AR77" t="str">
            <v>HL Devex - GW Capex Apr1</v>
          </cell>
          <cell r="AS77" t="str">
            <v>Fin</v>
          </cell>
          <cell r="AX77">
            <v>-747032.51599999995</v>
          </cell>
        </row>
        <row r="78">
          <cell r="AR78" t="str">
            <v>HL Devex - GW Capex Apr1</v>
          </cell>
          <cell r="AX78">
            <v>1395185.4439999997</v>
          </cell>
        </row>
        <row r="79">
          <cell r="AR79" t="str">
            <v>HL</v>
          </cell>
          <cell r="AX79"/>
        </row>
        <row r="80">
          <cell r="AR80" t="str">
            <v>HL Capex - GW Capex Apr1</v>
          </cell>
          <cell r="AS80" t="str">
            <v>Eng</v>
          </cell>
          <cell r="AX80">
            <v>669305.40999999992</v>
          </cell>
        </row>
        <row r="81">
          <cell r="AR81" t="str">
            <v>HL Capex - GW Capex Apr1</v>
          </cell>
          <cell r="AS81" t="str">
            <v>Env</v>
          </cell>
          <cell r="AX81">
            <v>13413</v>
          </cell>
        </row>
        <row r="82">
          <cell r="AR82" t="str">
            <v>HL Capex - GW Capex Apr1</v>
          </cell>
          <cell r="AS82" t="str">
            <v>Resource</v>
          </cell>
          <cell r="AX82">
            <v>371533.29000000004</v>
          </cell>
        </row>
        <row r="83">
          <cell r="AR83" t="str">
            <v>HL Capex - GW Capex Apr1</v>
          </cell>
          <cell r="AS83" t="str">
            <v>Promo</v>
          </cell>
          <cell r="AX83">
            <v>0</v>
          </cell>
        </row>
        <row r="84">
          <cell r="AR84" t="str">
            <v>HL Capex - GW Capex Apr1</v>
          </cell>
          <cell r="AS84" t="str">
            <v>FN</v>
          </cell>
          <cell r="AX84">
            <v>0</v>
          </cell>
        </row>
        <row r="85">
          <cell r="AR85" t="str">
            <v>HL Capex - GW Capex Apr1</v>
          </cell>
          <cell r="AS85" t="str">
            <v>Cons Other</v>
          </cell>
          <cell r="AX85">
            <v>32201.96</v>
          </cell>
        </row>
        <row r="86">
          <cell r="AR86" t="str">
            <v>HL Capex - GW Capex Apr1</v>
          </cell>
          <cell r="AS86" t="str">
            <v>land</v>
          </cell>
          <cell r="AX86">
            <v>0</v>
          </cell>
        </row>
        <row r="87">
          <cell r="AR87" t="str">
            <v>HL Capex - GW Capex Apr1</v>
          </cell>
          <cell r="AS87" t="str">
            <v>interconnect</v>
          </cell>
          <cell r="AX87">
            <v>0</v>
          </cell>
        </row>
        <row r="88">
          <cell r="AR88" t="str">
            <v>HL Capex - GW Capex Apr1</v>
          </cell>
          <cell r="AS88" t="str">
            <v>Legal</v>
          </cell>
          <cell r="AX88">
            <v>180242.20999999996</v>
          </cell>
        </row>
        <row r="89">
          <cell r="AR89" t="str">
            <v>HL Capex - GW Capex Apr1</v>
          </cell>
          <cell r="AS89" t="str">
            <v>Travel</v>
          </cell>
          <cell r="AX89">
            <v>111187.82000000002</v>
          </cell>
        </row>
        <row r="90">
          <cell r="AR90" t="str">
            <v>HL Capex - GW Capex Apr1</v>
          </cell>
          <cell r="AS90" t="str">
            <v>Other</v>
          </cell>
          <cell r="AX90">
            <v>654941.67999999993</v>
          </cell>
        </row>
        <row r="91">
          <cell r="AR91" t="str">
            <v>HL Capex - GW Capex Apr1</v>
          </cell>
          <cell r="AS91" t="str">
            <v>Fin</v>
          </cell>
          <cell r="AX91">
            <v>149446.99</v>
          </cell>
        </row>
        <row r="92">
          <cell r="AR92" t="str">
            <v>HL Capex - GW Capex Apr1</v>
          </cell>
          <cell r="AS92" t="str">
            <v>Fin</v>
          </cell>
          <cell r="AX92">
            <v>-846513.45400000014</v>
          </cell>
        </row>
        <row r="93">
          <cell r="AR93" t="str">
            <v>HL</v>
          </cell>
          <cell r="AX93">
            <v>1335758.9060000002</v>
          </cell>
        </row>
        <row r="94">
          <cell r="AR94" t="str">
            <v>HL</v>
          </cell>
          <cell r="AX94"/>
        </row>
        <row r="95">
          <cell r="AR95" t="str">
            <v>HL Devex - GW Capex Jul1</v>
          </cell>
          <cell r="AS95" t="str">
            <v>Eng</v>
          </cell>
          <cell r="AX95">
            <v>823779.32</v>
          </cell>
        </row>
        <row r="96">
          <cell r="AR96" t="str">
            <v>HL Devex - GW Capex Jul1</v>
          </cell>
          <cell r="AS96" t="str">
            <v>Env</v>
          </cell>
          <cell r="AX96">
            <v>66763</v>
          </cell>
        </row>
        <row r="97">
          <cell r="AR97" t="str">
            <v>HL Devex - GW Capex Jul1</v>
          </cell>
          <cell r="AS97" t="str">
            <v>Resource</v>
          </cell>
          <cell r="AX97">
            <v>573773.64</v>
          </cell>
        </row>
        <row r="98">
          <cell r="AR98" t="str">
            <v>HL Devex - GW Capex Jul1</v>
          </cell>
          <cell r="AS98" t="str">
            <v>Promo</v>
          </cell>
          <cell r="AX98">
            <v>187400.91999999998</v>
          </cell>
        </row>
        <row r="99">
          <cell r="AR99" t="str">
            <v>HL Devex - GW Capex Jul1</v>
          </cell>
          <cell r="AS99" t="str">
            <v>FN</v>
          </cell>
          <cell r="AX99">
            <v>0</v>
          </cell>
        </row>
        <row r="100">
          <cell r="AR100" t="str">
            <v>HL Devex - GW Capex Jul1</v>
          </cell>
          <cell r="AS100" t="str">
            <v>Cons Other</v>
          </cell>
          <cell r="AX100">
            <v>99378.57</v>
          </cell>
        </row>
        <row r="101">
          <cell r="AR101" t="str">
            <v>HL Devex - GW Capex Jul1</v>
          </cell>
          <cell r="AS101" t="str">
            <v>land</v>
          </cell>
          <cell r="AX101">
            <v>0</v>
          </cell>
        </row>
        <row r="102">
          <cell r="AR102" t="str">
            <v>HL Devex - GW Capex Jul1</v>
          </cell>
          <cell r="AS102" t="str">
            <v>interconnect</v>
          </cell>
          <cell r="AX102">
            <v>21410.37</v>
          </cell>
        </row>
        <row r="103">
          <cell r="AR103" t="str">
            <v>HL Devex - GW Capex Jul1</v>
          </cell>
          <cell r="AS103" t="str">
            <v>Legal</v>
          </cell>
          <cell r="AX103">
            <v>353958.18999999994</v>
          </cell>
        </row>
        <row r="104">
          <cell r="AR104" t="str">
            <v>HL Devex - GW Capex Jul1</v>
          </cell>
          <cell r="AS104" t="str">
            <v>Travel</v>
          </cell>
          <cell r="AX104">
            <v>311395.19</v>
          </cell>
        </row>
        <row r="105">
          <cell r="AR105" t="str">
            <v>HL Devex - GW Capex Jul1</v>
          </cell>
          <cell r="AS105" t="str">
            <v>Other</v>
          </cell>
          <cell r="AX105">
            <v>1236721.1499999999</v>
          </cell>
        </row>
        <row r="106">
          <cell r="AR106" t="str">
            <v>HL Devex - GW Capex Jul1</v>
          </cell>
          <cell r="AS106" t="str">
            <v>Fin</v>
          </cell>
          <cell r="AX106">
            <v>324909.96999999997</v>
          </cell>
        </row>
        <row r="107">
          <cell r="AR107" t="str">
            <v>HL Devex - GW Capex Jul1</v>
          </cell>
          <cell r="AS107" t="str">
            <v>Fin</v>
          </cell>
          <cell r="AX107">
            <v>-1463545.97</v>
          </cell>
        </row>
        <row r="108">
          <cell r="AR108" t="str">
            <v>HL Devex - GW Capex Jul1</v>
          </cell>
          <cell r="AX108">
            <v>2535944.3499999996</v>
          </cell>
        </row>
        <row r="109">
          <cell r="AR109" t="str">
            <v>HL</v>
          </cell>
          <cell r="AX109"/>
        </row>
        <row r="110">
          <cell r="AR110" t="str">
            <v>HL Capex - GW Capex Jul1</v>
          </cell>
          <cell r="AS110" t="str">
            <v>Eng</v>
          </cell>
          <cell r="AX110">
            <v>0</v>
          </cell>
        </row>
        <row r="111">
          <cell r="AR111" t="str">
            <v>HL Capex - GW Capex Jul1</v>
          </cell>
          <cell r="AS111" t="str">
            <v>Env</v>
          </cell>
          <cell r="AX111">
            <v>0</v>
          </cell>
        </row>
        <row r="112">
          <cell r="AR112" t="str">
            <v>HL Capex - GW Capex Jul1</v>
          </cell>
          <cell r="AS112" t="str">
            <v>Resource</v>
          </cell>
          <cell r="AX112">
            <v>0</v>
          </cell>
        </row>
        <row r="113">
          <cell r="AR113" t="str">
            <v>HL Capex - GW Capex Jul1</v>
          </cell>
          <cell r="AS113" t="str">
            <v>Promo</v>
          </cell>
          <cell r="AX113">
            <v>0</v>
          </cell>
        </row>
        <row r="114">
          <cell r="AR114" t="str">
            <v>HL Capex - GW Capex Jul1</v>
          </cell>
          <cell r="AS114" t="str">
            <v>FN</v>
          </cell>
          <cell r="AX114">
            <v>0</v>
          </cell>
        </row>
        <row r="115">
          <cell r="AR115" t="str">
            <v>HL Capex - GW Capex Jul1</v>
          </cell>
          <cell r="AS115" t="str">
            <v>Cons Other</v>
          </cell>
          <cell r="AX115">
            <v>0</v>
          </cell>
        </row>
        <row r="116">
          <cell r="AR116" t="str">
            <v>HL Capex - GW Capex Jul1</v>
          </cell>
          <cell r="AS116" t="str">
            <v>land</v>
          </cell>
          <cell r="AX116">
            <v>0</v>
          </cell>
        </row>
        <row r="117">
          <cell r="AR117" t="str">
            <v>HL Capex - GW Capex Jul1</v>
          </cell>
          <cell r="AS117" t="str">
            <v>interconnect</v>
          </cell>
          <cell r="AX117">
            <v>0</v>
          </cell>
        </row>
        <row r="118">
          <cell r="AR118" t="str">
            <v>HL Capex - GW Capex Jul1</v>
          </cell>
          <cell r="AS118" t="str">
            <v>Legal</v>
          </cell>
          <cell r="AX118">
            <v>0</v>
          </cell>
        </row>
        <row r="119">
          <cell r="AR119" t="str">
            <v>HL Capex - GW Capex Jul1</v>
          </cell>
          <cell r="AS119" t="str">
            <v>Travel</v>
          </cell>
          <cell r="AX119">
            <v>0</v>
          </cell>
        </row>
        <row r="120">
          <cell r="AR120" t="str">
            <v>HL Capex - GW Capex Jul1</v>
          </cell>
          <cell r="AS120" t="str">
            <v>Other</v>
          </cell>
          <cell r="AX120">
            <v>0</v>
          </cell>
        </row>
        <row r="121">
          <cell r="AR121" t="str">
            <v>HL Capex - GW Capex Jul1</v>
          </cell>
          <cell r="AS121" t="str">
            <v>Fin</v>
          </cell>
          <cell r="AX121">
            <v>0</v>
          </cell>
        </row>
        <row r="122">
          <cell r="AR122" t="str">
            <v>HL Capex - GW Capex Jul1</v>
          </cell>
          <cell r="AS122" t="str">
            <v>Fin</v>
          </cell>
          <cell r="AX122">
            <v>0</v>
          </cell>
        </row>
        <row r="123">
          <cell r="AR123" t="str">
            <v>HL Capex - GW Capex Jul1</v>
          </cell>
          <cell r="AX123">
            <v>0</v>
          </cell>
        </row>
        <row r="124">
          <cell r="AR124" t="str">
            <v>HL</v>
          </cell>
          <cell r="AX124"/>
        </row>
        <row r="125">
          <cell r="AR125" t="str">
            <v>HL Devex - GW Capex Oct1</v>
          </cell>
          <cell r="AS125" t="str">
            <v>Eng</v>
          </cell>
          <cell r="AX125">
            <v>823779.32</v>
          </cell>
        </row>
        <row r="126">
          <cell r="AR126" t="str">
            <v>HL Devex - GW Capex Oct1</v>
          </cell>
          <cell r="AS126" t="str">
            <v>Env</v>
          </cell>
          <cell r="AX126">
            <v>66763</v>
          </cell>
        </row>
        <row r="127">
          <cell r="AR127" t="str">
            <v>HL Devex - GW Capex Oct1</v>
          </cell>
          <cell r="AS127" t="str">
            <v>Resource</v>
          </cell>
          <cell r="AX127">
            <v>573773.64</v>
          </cell>
        </row>
        <row r="128">
          <cell r="AR128" t="str">
            <v>HL Devex - GW Capex Oct1</v>
          </cell>
          <cell r="AS128" t="str">
            <v>Promo</v>
          </cell>
          <cell r="AX128">
            <v>187400.91999999998</v>
          </cell>
        </row>
        <row r="129">
          <cell r="AR129" t="str">
            <v>HL Devex - GW Capex Oct1</v>
          </cell>
          <cell r="AS129" t="str">
            <v>FN</v>
          </cell>
          <cell r="AX129">
            <v>0</v>
          </cell>
        </row>
        <row r="130">
          <cell r="AR130" t="str">
            <v>HL Devex - GW Capex Oct1</v>
          </cell>
          <cell r="AS130" t="str">
            <v>Cons Other</v>
          </cell>
          <cell r="AX130">
            <v>99378.57</v>
          </cell>
        </row>
        <row r="131">
          <cell r="AR131" t="str">
            <v>HL Devex - GW Capex Oct1</v>
          </cell>
          <cell r="AS131" t="str">
            <v>land</v>
          </cell>
          <cell r="AX131">
            <v>0</v>
          </cell>
        </row>
        <row r="132">
          <cell r="AR132" t="str">
            <v>HL Devex - GW Capex Oct1</v>
          </cell>
          <cell r="AS132" t="str">
            <v>interconnect</v>
          </cell>
          <cell r="AX132">
            <v>21410.37</v>
          </cell>
        </row>
        <row r="133">
          <cell r="AR133" t="str">
            <v>HL Devex - GW Capex Oct1</v>
          </cell>
          <cell r="AS133" t="str">
            <v>Legal</v>
          </cell>
          <cell r="AX133">
            <v>353958.18999999994</v>
          </cell>
        </row>
        <row r="134">
          <cell r="AR134" t="str">
            <v>HL Devex - GW Capex Oct1</v>
          </cell>
          <cell r="AS134" t="str">
            <v>Travel</v>
          </cell>
          <cell r="AX134">
            <v>311395.19</v>
          </cell>
        </row>
        <row r="135">
          <cell r="AR135" t="str">
            <v>HL Devex - GW Capex Oct1</v>
          </cell>
          <cell r="AS135" t="str">
            <v>Other</v>
          </cell>
          <cell r="AX135">
            <v>1236721.1499999999</v>
          </cell>
        </row>
        <row r="136">
          <cell r="AR136" t="str">
            <v>HL Devex - GW Capex Oct1</v>
          </cell>
          <cell r="AS136" t="str">
            <v>Fin</v>
          </cell>
          <cell r="AX136">
            <v>324909.96999999997</v>
          </cell>
        </row>
        <row r="137">
          <cell r="AR137" t="str">
            <v>HL Devex - GW Capex Oct1</v>
          </cell>
          <cell r="AS137" t="str">
            <v>Fin</v>
          </cell>
          <cell r="AX137">
            <v>-1463545.97</v>
          </cell>
        </row>
        <row r="138">
          <cell r="AR138" t="str">
            <v>HL Devex - GW Capex Oct1</v>
          </cell>
          <cell r="AX138">
            <v>2535944.3499999996</v>
          </cell>
        </row>
        <row r="139">
          <cell r="AR139" t="str">
            <v>HL</v>
          </cell>
          <cell r="AX139"/>
        </row>
        <row r="140">
          <cell r="AR140" t="str">
            <v>HL Capex - GW Capex Oct1</v>
          </cell>
          <cell r="AS140" t="str">
            <v>Eng</v>
          </cell>
          <cell r="AX140">
            <v>0</v>
          </cell>
        </row>
        <row r="141">
          <cell r="AR141" t="str">
            <v>HL Capex - GW Capex Oct1</v>
          </cell>
          <cell r="AS141" t="str">
            <v>Env</v>
          </cell>
          <cell r="AX141">
            <v>0</v>
          </cell>
        </row>
        <row r="142">
          <cell r="AR142" t="str">
            <v>HL Capex - GW Capex Oct1</v>
          </cell>
          <cell r="AS142" t="str">
            <v>Resource</v>
          </cell>
          <cell r="AX142">
            <v>0</v>
          </cell>
        </row>
        <row r="143">
          <cell r="AR143" t="str">
            <v>HL Capex - GW Capex Oct1</v>
          </cell>
          <cell r="AS143" t="str">
            <v>Promo</v>
          </cell>
          <cell r="AX143">
            <v>0</v>
          </cell>
        </row>
        <row r="144">
          <cell r="AR144" t="str">
            <v>HL Capex - GW Capex Oct1</v>
          </cell>
          <cell r="AS144" t="str">
            <v>FN</v>
          </cell>
          <cell r="AX144">
            <v>0</v>
          </cell>
        </row>
        <row r="145">
          <cell r="AR145" t="str">
            <v>HL Capex - GW Capex Oct1</v>
          </cell>
          <cell r="AS145" t="str">
            <v>Cons Other</v>
          </cell>
          <cell r="AX145">
            <v>0</v>
          </cell>
        </row>
        <row r="146">
          <cell r="AR146" t="str">
            <v>HL Capex - GW Capex Oct1</v>
          </cell>
          <cell r="AS146" t="str">
            <v>land</v>
          </cell>
          <cell r="AX146">
            <v>0</v>
          </cell>
        </row>
        <row r="147">
          <cell r="AR147" t="str">
            <v>HL Capex - GW Capex Oct1</v>
          </cell>
          <cell r="AS147" t="str">
            <v>interconnect</v>
          </cell>
          <cell r="AX147">
            <v>0</v>
          </cell>
        </row>
        <row r="148">
          <cell r="AR148" t="str">
            <v>HL Capex - GW Capex Oct1</v>
          </cell>
          <cell r="AS148" t="str">
            <v>Legal</v>
          </cell>
          <cell r="AX148">
            <v>0</v>
          </cell>
        </row>
        <row r="149">
          <cell r="AR149" t="str">
            <v>HL Capex - GW Capex Oct1</v>
          </cell>
          <cell r="AS149" t="str">
            <v>Travel</v>
          </cell>
          <cell r="AX149">
            <v>0</v>
          </cell>
        </row>
        <row r="150">
          <cell r="AR150" t="str">
            <v>HL Capex - GW Capex Oct1</v>
          </cell>
          <cell r="AS150" t="str">
            <v>Other</v>
          </cell>
          <cell r="AX150">
            <v>0</v>
          </cell>
        </row>
        <row r="151">
          <cell r="AR151" t="str">
            <v>HL Capex - GW Capex Oct1</v>
          </cell>
          <cell r="AS151" t="str">
            <v>Fin</v>
          </cell>
          <cell r="AX151">
            <v>0</v>
          </cell>
        </row>
        <row r="152">
          <cell r="AR152" t="str">
            <v>HL Capex - GW Capex Oct1</v>
          </cell>
          <cell r="AS152" t="str">
            <v>Fin</v>
          </cell>
          <cell r="AX152">
            <v>0</v>
          </cell>
        </row>
        <row r="153">
          <cell r="AR153" t="str">
            <v>HL Capex - GW Capex Oct1</v>
          </cell>
          <cell r="AX153">
            <v>0</v>
          </cell>
        </row>
        <row r="154">
          <cell r="AR154" t="str">
            <v>HL</v>
          </cell>
          <cell r="AX154"/>
        </row>
        <row r="155">
          <cell r="AR155" t="str">
            <v>HL Devex - GW Capex Jan1</v>
          </cell>
          <cell r="AS155" t="str">
            <v>Eng</v>
          </cell>
          <cell r="AX155">
            <v>823779.32</v>
          </cell>
        </row>
        <row r="156">
          <cell r="AR156" t="str">
            <v>HL Devex - GW Capex Jan1</v>
          </cell>
          <cell r="AS156" t="str">
            <v>Env</v>
          </cell>
          <cell r="AX156">
            <v>66763</v>
          </cell>
        </row>
        <row r="157">
          <cell r="AR157" t="str">
            <v>HL Devex - GW Capex Jan1</v>
          </cell>
          <cell r="AS157" t="str">
            <v>Resource</v>
          </cell>
          <cell r="AX157">
            <v>573773.64</v>
          </cell>
        </row>
        <row r="158">
          <cell r="AR158" t="str">
            <v>HL Devex - GW Capex Jan1</v>
          </cell>
          <cell r="AS158" t="str">
            <v>Promo</v>
          </cell>
          <cell r="AX158">
            <v>187400.91999999998</v>
          </cell>
        </row>
        <row r="159">
          <cell r="AR159" t="str">
            <v>HL Devex - GW Capex Jan1</v>
          </cell>
          <cell r="AS159" t="str">
            <v>FN</v>
          </cell>
          <cell r="AX159">
            <v>0</v>
          </cell>
        </row>
        <row r="160">
          <cell r="AR160" t="str">
            <v>HL Devex - GW Capex Jan1</v>
          </cell>
          <cell r="AS160" t="str">
            <v>Cons Other</v>
          </cell>
          <cell r="AX160">
            <v>99378.57</v>
          </cell>
        </row>
        <row r="161">
          <cell r="AR161" t="str">
            <v>HL Devex - GW Capex Jan1</v>
          </cell>
          <cell r="AS161" t="str">
            <v>land</v>
          </cell>
          <cell r="AX161">
            <v>0</v>
          </cell>
        </row>
        <row r="162">
          <cell r="AR162" t="str">
            <v>HL Devex - GW Capex Jan1</v>
          </cell>
          <cell r="AS162" t="str">
            <v>interconnect</v>
          </cell>
          <cell r="AX162">
            <v>21410.37</v>
          </cell>
        </row>
        <row r="163">
          <cell r="AR163" t="str">
            <v>HL Devex - GW Capex Jan1</v>
          </cell>
          <cell r="AS163" t="str">
            <v>Legal</v>
          </cell>
          <cell r="AX163">
            <v>353958.18999999994</v>
          </cell>
        </row>
        <row r="164">
          <cell r="AR164" t="str">
            <v>HL Devex - GW Capex Jan1</v>
          </cell>
          <cell r="AS164" t="str">
            <v>Travel</v>
          </cell>
          <cell r="AX164">
            <v>311395.19</v>
          </cell>
        </row>
        <row r="165">
          <cell r="AR165" t="str">
            <v>HL Devex - GW Capex Jan1</v>
          </cell>
          <cell r="AS165" t="str">
            <v>Other</v>
          </cell>
          <cell r="AX165">
            <v>1236721.1499999999</v>
          </cell>
        </row>
        <row r="166">
          <cell r="AR166" t="str">
            <v>HL Devex - GW Capex Jan1</v>
          </cell>
          <cell r="AS166" t="str">
            <v>Fin</v>
          </cell>
          <cell r="AX166">
            <v>324909.96999999997</v>
          </cell>
        </row>
        <row r="167">
          <cell r="AR167" t="str">
            <v>HL Devex - GW Capex Jan1</v>
          </cell>
          <cell r="AS167" t="str">
            <v>Fin</v>
          </cell>
          <cell r="AX167">
            <v>-1463545.97</v>
          </cell>
        </row>
        <row r="168">
          <cell r="AR168" t="str">
            <v>HL Devex - GW Capex Jan1</v>
          </cell>
          <cell r="AX168">
            <v>2535944.3499999996</v>
          </cell>
        </row>
        <row r="169">
          <cell r="AR169" t="str">
            <v>HL</v>
          </cell>
          <cell r="AX169"/>
        </row>
        <row r="170">
          <cell r="AR170" t="str">
            <v>HL Capex - GW Capex Jan1</v>
          </cell>
          <cell r="AS170" t="str">
            <v>Eng</v>
          </cell>
          <cell r="AX170">
            <v>0</v>
          </cell>
        </row>
        <row r="171">
          <cell r="AR171" t="str">
            <v>HL Capex - GW Capex Jan1</v>
          </cell>
          <cell r="AS171" t="str">
            <v>Env</v>
          </cell>
          <cell r="AX171">
            <v>0</v>
          </cell>
        </row>
        <row r="172">
          <cell r="AR172" t="str">
            <v>HL Capex - GW Capex Jan1</v>
          </cell>
          <cell r="AS172" t="str">
            <v>Resource</v>
          </cell>
          <cell r="AX172">
            <v>0</v>
          </cell>
        </row>
        <row r="173">
          <cell r="AR173" t="str">
            <v>HL Capex - GW Capex Jan1</v>
          </cell>
          <cell r="AS173" t="str">
            <v>Promo</v>
          </cell>
          <cell r="AX173">
            <v>0</v>
          </cell>
        </row>
        <row r="174">
          <cell r="AR174" t="str">
            <v>HL Capex - GW Capex Jan1</v>
          </cell>
          <cell r="AS174" t="str">
            <v>FN</v>
          </cell>
          <cell r="AX174">
            <v>0</v>
          </cell>
        </row>
        <row r="175">
          <cell r="AR175" t="str">
            <v>HL Capex - GW Capex Jan1</v>
          </cell>
          <cell r="AS175" t="str">
            <v>Cons Other</v>
          </cell>
          <cell r="AX175">
            <v>0</v>
          </cell>
        </row>
        <row r="176">
          <cell r="AR176" t="str">
            <v>HL Capex - GW Capex Jan1</v>
          </cell>
          <cell r="AS176" t="str">
            <v>land</v>
          </cell>
          <cell r="AX176">
            <v>0</v>
          </cell>
        </row>
        <row r="177">
          <cell r="AR177" t="str">
            <v>HL Capex - GW Capex Jan1</v>
          </cell>
          <cell r="AS177" t="str">
            <v>interconnect</v>
          </cell>
          <cell r="AX177">
            <v>0</v>
          </cell>
        </row>
        <row r="178">
          <cell r="AR178" t="str">
            <v>HL Capex - GW Capex Jan1</v>
          </cell>
          <cell r="AS178" t="str">
            <v>Legal</v>
          </cell>
          <cell r="AX178">
            <v>0</v>
          </cell>
        </row>
        <row r="179">
          <cell r="AR179" t="str">
            <v>HL Capex - GW Capex Jan1</v>
          </cell>
          <cell r="AS179" t="str">
            <v>Travel</v>
          </cell>
          <cell r="AX179">
            <v>0</v>
          </cell>
        </row>
        <row r="180">
          <cell r="AR180" t="str">
            <v>HL Capex - GW Capex Jan1</v>
          </cell>
          <cell r="AS180" t="str">
            <v>Other</v>
          </cell>
          <cell r="AX180">
            <v>0</v>
          </cell>
        </row>
        <row r="181">
          <cell r="AR181" t="str">
            <v>HL Capex - GW Capex Jan1</v>
          </cell>
          <cell r="AS181" t="str">
            <v>Fin</v>
          </cell>
          <cell r="AX181">
            <v>0</v>
          </cell>
        </row>
        <row r="182">
          <cell r="AR182" t="str">
            <v>HL Capex - GW Capex Jan1</v>
          </cell>
          <cell r="AS182" t="str">
            <v>Fin</v>
          </cell>
          <cell r="AX182">
            <v>0</v>
          </cell>
        </row>
        <row r="183">
          <cell r="AX183">
            <v>0</v>
          </cell>
        </row>
        <row r="185">
          <cell r="AR185" t="str">
            <v>HL Devex - Capex HL2a Apr1</v>
          </cell>
          <cell r="AS185" t="str">
            <v>Eng</v>
          </cell>
          <cell r="AX185">
            <v>581079.09946193371</v>
          </cell>
        </row>
        <row r="186">
          <cell r="AR186" t="str">
            <v>HL Devex - Capex HL2a Apr1</v>
          </cell>
          <cell r="AS186" t="str">
            <v>Env</v>
          </cell>
          <cell r="AX186">
            <v>59403.822284908325</v>
          </cell>
        </row>
        <row r="187">
          <cell r="AR187" t="str">
            <v>HL Devex - Capex HL2a Apr1</v>
          </cell>
          <cell r="AS187" t="str">
            <v>Resource</v>
          </cell>
          <cell r="AX187">
            <v>211760.2878415352</v>
          </cell>
        </row>
        <row r="188">
          <cell r="AR188" t="str">
            <v>HL Devex - Capex HL2a Apr1</v>
          </cell>
          <cell r="AS188" t="str">
            <v>Promo</v>
          </cell>
          <cell r="AX188">
            <v>187400.91999999998</v>
          </cell>
        </row>
        <row r="189">
          <cell r="AR189" t="str">
            <v>HL Devex - Capex HL2a Apr1</v>
          </cell>
          <cell r="AS189" t="str">
            <v>FN</v>
          </cell>
          <cell r="AX189">
            <v>0</v>
          </cell>
        </row>
        <row r="190">
          <cell r="AR190" t="str">
            <v>HL Devex - Capex HL2a Apr1</v>
          </cell>
          <cell r="AS190" t="str">
            <v>Cons Other</v>
          </cell>
          <cell r="AX190">
            <v>67176.610000000015</v>
          </cell>
        </row>
        <row r="191">
          <cell r="AR191" t="str">
            <v>HL Devex - Capex HL2a Apr1</v>
          </cell>
          <cell r="AS191" t="str">
            <v>land</v>
          </cell>
          <cell r="AX191">
            <v>0</v>
          </cell>
        </row>
        <row r="192">
          <cell r="AR192" t="str">
            <v>HL Devex - Capex HL2a Apr1</v>
          </cell>
          <cell r="AS192" t="str">
            <v>interconnect</v>
          </cell>
          <cell r="AX192">
            <v>21410.37</v>
          </cell>
        </row>
        <row r="193">
          <cell r="AR193" t="str">
            <v>HL Devex - Capex HL2a Apr1</v>
          </cell>
          <cell r="AS193" t="str">
            <v>Legal</v>
          </cell>
          <cell r="AX193">
            <v>173715.98</v>
          </cell>
        </row>
        <row r="194">
          <cell r="AR194" t="str">
            <v>HL Devex - Capex HL2a Apr1</v>
          </cell>
          <cell r="AS194" t="str">
            <v>Travel</v>
          </cell>
          <cell r="AX194">
            <v>200207.37</v>
          </cell>
        </row>
        <row r="195">
          <cell r="AR195" t="str">
            <v>HL Devex - Capex HL2a Apr1</v>
          </cell>
          <cell r="AS195" t="str">
            <v>Other</v>
          </cell>
          <cell r="AX195">
            <v>664301.5311952841</v>
          </cell>
        </row>
        <row r="196">
          <cell r="AR196" t="str">
            <v>HL Devex - Capex HL2a Apr1</v>
          </cell>
          <cell r="AS196" t="str">
            <v>Fin</v>
          </cell>
          <cell r="AX196">
            <v>224315.2850806888</v>
          </cell>
        </row>
        <row r="197">
          <cell r="AR197" t="str">
            <v>HL Devex - Capex HL2a Apr1</v>
          </cell>
          <cell r="AS197" t="str">
            <v>Fin</v>
          </cell>
          <cell r="AX197">
            <v>-846453.84234574006</v>
          </cell>
        </row>
        <row r="198">
          <cell r="AR198" t="str">
            <v>HL Devex - Capex HL2a Apr1</v>
          </cell>
          <cell r="AX198">
            <v>1544317.4335186104</v>
          </cell>
        </row>
        <row r="199">
          <cell r="AR199" t="str">
            <v>HL</v>
          </cell>
          <cell r="AX199"/>
        </row>
        <row r="200">
          <cell r="AR200" t="str">
            <v>HL Capex - Capex HL2a Apr1</v>
          </cell>
          <cell r="AS200" t="str">
            <v>Eng</v>
          </cell>
          <cell r="AX200">
            <v>567700.22053806623</v>
          </cell>
        </row>
        <row r="201">
          <cell r="AR201" t="str">
            <v>HL Capex - Capex HL2a Apr1</v>
          </cell>
          <cell r="AS201" t="str">
            <v>Env</v>
          </cell>
          <cell r="AX201">
            <v>7359.1777150916787</v>
          </cell>
        </row>
        <row r="202">
          <cell r="AR202" t="str">
            <v>HL Capex - Capex HL2a Apr1</v>
          </cell>
          <cell r="AS202" t="str">
            <v>Resource</v>
          </cell>
          <cell r="AX202">
            <v>362013.35215846478</v>
          </cell>
        </row>
        <row r="203">
          <cell r="AR203" t="str">
            <v>HL Capex - Capex HL2a Apr1</v>
          </cell>
          <cell r="AS203" t="str">
            <v>Promo</v>
          </cell>
          <cell r="AX203">
            <v>0</v>
          </cell>
        </row>
        <row r="204">
          <cell r="AR204" t="str">
            <v>HL Capex - Capex HL2a Apr1</v>
          </cell>
          <cell r="AS204" t="str">
            <v>FN</v>
          </cell>
          <cell r="AX204">
            <v>0</v>
          </cell>
        </row>
        <row r="205">
          <cell r="AR205" t="str">
            <v>HL Capex - Capex HL2a Apr1</v>
          </cell>
          <cell r="AS205" t="str">
            <v>Cons Other</v>
          </cell>
          <cell r="AX205">
            <v>32201.96</v>
          </cell>
        </row>
        <row r="206">
          <cell r="AR206" t="str">
            <v>HL Capex - Capex HL2a Apr1</v>
          </cell>
          <cell r="AS206" t="str">
            <v>land</v>
          </cell>
          <cell r="AX206">
            <v>0</v>
          </cell>
        </row>
        <row r="207">
          <cell r="AR207" t="str">
            <v>HL Capex - Capex HL2a Apr1</v>
          </cell>
          <cell r="AS207" t="str">
            <v>interconnect</v>
          </cell>
          <cell r="AX207">
            <v>0</v>
          </cell>
        </row>
        <row r="208">
          <cell r="AR208" t="str">
            <v>HL Capex - Capex HL2a Apr1</v>
          </cell>
          <cell r="AS208" t="str">
            <v>Legal</v>
          </cell>
          <cell r="AX208">
            <v>180242.20999999996</v>
          </cell>
        </row>
        <row r="209">
          <cell r="AR209" t="str">
            <v>HL Capex - Capex HL2a Apr1</v>
          </cell>
          <cell r="AS209" t="str">
            <v>Travel</v>
          </cell>
          <cell r="AX209">
            <v>111187.82000000002</v>
          </cell>
        </row>
        <row r="210">
          <cell r="AR210" t="str">
            <v>HL Capex - Capex HL2a Apr1</v>
          </cell>
          <cell r="AS210" t="str">
            <v>Other</v>
          </cell>
          <cell r="AX210">
            <v>572419.61880471581</v>
          </cell>
        </row>
        <row r="211">
          <cell r="AR211" t="str">
            <v>HL Capex - Capex HL2a Apr1</v>
          </cell>
          <cell r="AS211" t="str">
            <v>Fin</v>
          </cell>
          <cell r="AX211">
            <v>100594.68491931117</v>
          </cell>
        </row>
        <row r="212">
          <cell r="AR212" t="str">
            <v>HL Capex - Capex HL2a Apr1</v>
          </cell>
          <cell r="AS212" t="str">
            <v>Fin</v>
          </cell>
          <cell r="AX212">
            <v>-747092.12765426002</v>
          </cell>
        </row>
        <row r="213">
          <cell r="AX213">
            <v>1186626.9164813897</v>
          </cell>
        </row>
        <row r="214">
          <cell r="AX214"/>
        </row>
        <row r="215">
          <cell r="AR215" t="str">
            <v>HL Devex - Capex HL2a Apr1, GW Jul1</v>
          </cell>
          <cell r="AS215" t="str">
            <v>Eng</v>
          </cell>
          <cell r="AX215">
            <v>531741.85209809057</v>
          </cell>
        </row>
        <row r="216">
          <cell r="AR216" t="str">
            <v>HL Devex - Capex HL2a Apr1, GW Jul1</v>
          </cell>
          <cell r="AS216" t="str">
            <v>Env</v>
          </cell>
          <cell r="AX216">
            <v>59403.822284908325</v>
          </cell>
        </row>
        <row r="217">
          <cell r="AR217" t="str">
            <v>HL Devex - Capex HL2a Apr1, GW Jul1</v>
          </cell>
          <cell r="AS217" t="str">
            <v>Resource</v>
          </cell>
          <cell r="AX217">
            <v>211760.2878415352</v>
          </cell>
        </row>
        <row r="218">
          <cell r="AR218" t="str">
            <v>HL Devex - Capex HL2a Apr1, GW Jul1</v>
          </cell>
          <cell r="AS218" t="str">
            <v>Promo</v>
          </cell>
          <cell r="AX218">
            <v>187400.91999999998</v>
          </cell>
        </row>
        <row r="219">
          <cell r="AR219" t="str">
            <v>HL Devex - Capex HL2a Apr1, GW Jul1</v>
          </cell>
          <cell r="AS219" t="str">
            <v>FN</v>
          </cell>
          <cell r="AX219">
            <v>0</v>
          </cell>
        </row>
        <row r="220">
          <cell r="AR220" t="str">
            <v>HL Devex - Capex HL2a Apr1, GW Jul1</v>
          </cell>
          <cell r="AS220" t="str">
            <v>Cons Other</v>
          </cell>
          <cell r="AX220">
            <v>67176.610000000015</v>
          </cell>
        </row>
        <row r="221">
          <cell r="AR221" t="str">
            <v>HL Devex - Capex HL2a Apr1, GW Jul1</v>
          </cell>
          <cell r="AS221" t="str">
            <v>land</v>
          </cell>
          <cell r="AX221">
            <v>0</v>
          </cell>
        </row>
        <row r="222">
          <cell r="AR222" t="str">
            <v>HL Devex - Capex HL2a Apr1, GW Jul1</v>
          </cell>
          <cell r="AS222" t="str">
            <v>interconnect</v>
          </cell>
          <cell r="AX222">
            <v>21410.37</v>
          </cell>
        </row>
        <row r="223">
          <cell r="AR223" t="str">
            <v>HL Devex - Capex HL2a Apr1, GW Jul1</v>
          </cell>
          <cell r="AS223" t="str">
            <v>Legal</v>
          </cell>
          <cell r="AX223">
            <v>173715.98</v>
          </cell>
        </row>
        <row r="224">
          <cell r="AR224" t="str">
            <v>HL Devex - Capex HL2a Apr1, GW Jul1</v>
          </cell>
          <cell r="AS224" t="str">
            <v>Travel</v>
          </cell>
          <cell r="AX224">
            <v>200207.37</v>
          </cell>
        </row>
        <row r="225">
          <cell r="AR225" t="str">
            <v>HL Devex - Capex HL2a Apr1, GW Jul1</v>
          </cell>
          <cell r="AS225" t="str">
            <v>Other</v>
          </cell>
          <cell r="AX225">
            <v>664301.5311952841</v>
          </cell>
        </row>
        <row r="226">
          <cell r="AR226" t="str">
            <v>HL Devex - Capex HL2a Apr1, GW Jul1</v>
          </cell>
          <cell r="AS226" t="str">
            <v>Fin</v>
          </cell>
          <cell r="AX226">
            <v>224315.2850806888</v>
          </cell>
        </row>
        <row r="227">
          <cell r="AR227" t="str">
            <v>HL Devex - Capex HL2a Apr1, GW Jul1</v>
          </cell>
          <cell r="AS227" t="str">
            <v>Fin</v>
          </cell>
          <cell r="AX227">
            <v>-826718.94340020278</v>
          </cell>
        </row>
        <row r="228">
          <cell r="AR228" t="str">
            <v>HL Devex - Capex HL2a Apr1, GW Jul1</v>
          </cell>
          <cell r="AX228">
            <v>1514715.0851003048</v>
          </cell>
        </row>
        <row r="229">
          <cell r="AR229" t="str">
            <v>HL</v>
          </cell>
          <cell r="AX229"/>
        </row>
        <row r="230">
          <cell r="AR230" t="str">
            <v>HL Capex - Capex HL2a Apr1, GW Jul1</v>
          </cell>
          <cell r="AS230" t="str">
            <v>Eng</v>
          </cell>
          <cell r="AX230">
            <v>617037.46790190949</v>
          </cell>
        </row>
        <row r="231">
          <cell r="AR231" t="str">
            <v>HL Capex - Capex HL2a Apr1, GW Jul1</v>
          </cell>
          <cell r="AS231" t="str">
            <v>Env</v>
          </cell>
          <cell r="AX231">
            <v>7359.1777150916787</v>
          </cell>
        </row>
        <row r="232">
          <cell r="AR232" t="str">
            <v>HL Capex - Capex HL2a Apr1, GW Jul1</v>
          </cell>
          <cell r="AS232" t="str">
            <v>Resource</v>
          </cell>
          <cell r="AX232">
            <v>362013.35215846478</v>
          </cell>
        </row>
        <row r="233">
          <cell r="AR233" t="str">
            <v>HL Capex - Capex HL2a Apr1, GW Jul1</v>
          </cell>
          <cell r="AS233" t="str">
            <v>Promo</v>
          </cell>
          <cell r="AX233">
            <v>0</v>
          </cell>
        </row>
        <row r="234">
          <cell r="AR234" t="str">
            <v>HL Capex - Capex HL2a Apr1, GW Jul1</v>
          </cell>
          <cell r="AS234" t="str">
            <v>FN</v>
          </cell>
          <cell r="AX234">
            <v>0</v>
          </cell>
        </row>
        <row r="235">
          <cell r="AR235" t="str">
            <v>HL Capex - Capex HL2a Apr1, GW Jul1</v>
          </cell>
          <cell r="AS235" t="str">
            <v>Cons Other</v>
          </cell>
          <cell r="AX235">
            <v>32201.96</v>
          </cell>
        </row>
        <row r="236">
          <cell r="AR236" t="str">
            <v>HL Capex - Capex HL2a Apr1, GW Jul1</v>
          </cell>
          <cell r="AS236" t="str">
            <v>land</v>
          </cell>
          <cell r="AX236">
            <v>0</v>
          </cell>
        </row>
        <row r="237">
          <cell r="AR237" t="str">
            <v>HL Capex - Capex HL2a Apr1, GW Jul1</v>
          </cell>
          <cell r="AS237" t="str">
            <v>interconnect</v>
          </cell>
          <cell r="AX237">
            <v>0</v>
          </cell>
        </row>
        <row r="238">
          <cell r="AR238" t="str">
            <v>HL Capex - Capex HL2a Apr1, GW Jul1</v>
          </cell>
          <cell r="AS238" t="str">
            <v>Legal</v>
          </cell>
          <cell r="AX238">
            <v>180242.20999999996</v>
          </cell>
        </row>
        <row r="239">
          <cell r="AR239" t="str">
            <v>HL Capex - Capex HL2a Apr1, GW Jul1</v>
          </cell>
          <cell r="AS239" t="str">
            <v>Travel</v>
          </cell>
          <cell r="AX239">
            <v>111187.82000000002</v>
          </cell>
        </row>
        <row r="240">
          <cell r="AR240" t="str">
            <v>HL Capex - Capex HL2a Apr1, GW Jul1</v>
          </cell>
          <cell r="AS240" t="str">
            <v>Other</v>
          </cell>
          <cell r="AX240">
            <v>572419.61880471581</v>
          </cell>
        </row>
        <row r="241">
          <cell r="AR241" t="str">
            <v>HL Capex - Capex HL2a Apr1, GW Jul1</v>
          </cell>
          <cell r="AS241" t="str">
            <v>Fin</v>
          </cell>
          <cell r="AX241">
            <v>100594.68491931117</v>
          </cell>
        </row>
        <row r="242">
          <cell r="AR242" t="str">
            <v>HL Capex - Capex HL2a Apr1, GW Jul1</v>
          </cell>
          <cell r="AS242" t="str">
            <v>Fin</v>
          </cell>
          <cell r="AX242">
            <v>-766827.02659979719</v>
          </cell>
        </row>
        <row r="243">
          <cell r="AX243">
            <v>1216229.2648996958</v>
          </cell>
        </row>
      </sheetData>
      <sheetData sheetId="8">
        <row r="4">
          <cell r="AW4" t="str">
            <v>Q2 2019</v>
          </cell>
        </row>
      </sheetData>
      <sheetData sheetId="9">
        <row r="4">
          <cell r="AX4" t="str">
            <v>Q2 2019</v>
          </cell>
        </row>
        <row r="6">
          <cell r="AR6"/>
          <cell r="AS6"/>
          <cell r="AX6"/>
        </row>
        <row r="7">
          <cell r="AR7" t="str">
            <v>M&amp;A gen</v>
          </cell>
          <cell r="AS7" t="str">
            <v>Eng</v>
          </cell>
          <cell r="AX7">
            <v>0</v>
          </cell>
        </row>
        <row r="8">
          <cell r="AR8" t="str">
            <v>M&amp;A gen</v>
          </cell>
          <cell r="AS8" t="str">
            <v>Env</v>
          </cell>
          <cell r="AX8">
            <v>0</v>
          </cell>
        </row>
        <row r="9">
          <cell r="AR9" t="str">
            <v>M&amp;A gen</v>
          </cell>
          <cell r="AS9" t="str">
            <v>Resource</v>
          </cell>
          <cell r="AX9">
            <v>0</v>
          </cell>
        </row>
        <row r="10">
          <cell r="AR10" t="str">
            <v>M&amp;A gen</v>
          </cell>
          <cell r="AS10" t="str">
            <v>Promo</v>
          </cell>
          <cell r="AX10">
            <v>0</v>
          </cell>
        </row>
        <row r="11">
          <cell r="AR11" t="str">
            <v>M&amp;A gen</v>
          </cell>
          <cell r="AS11" t="str">
            <v>FN</v>
          </cell>
          <cell r="AX11">
            <v>0</v>
          </cell>
        </row>
        <row r="12">
          <cell r="AR12" t="str">
            <v>M&amp;A gen</v>
          </cell>
          <cell r="AS12" t="str">
            <v>Cons Other</v>
          </cell>
          <cell r="AX12">
            <v>0</v>
          </cell>
        </row>
        <row r="13">
          <cell r="AR13" t="str">
            <v>M&amp;A gen</v>
          </cell>
          <cell r="AS13" t="str">
            <v>land</v>
          </cell>
          <cell r="AX13">
            <v>0</v>
          </cell>
        </row>
        <row r="14">
          <cell r="AR14" t="str">
            <v>M&amp;A gen</v>
          </cell>
          <cell r="AS14" t="str">
            <v>interconnect</v>
          </cell>
          <cell r="AX14">
            <v>0</v>
          </cell>
        </row>
        <row r="15">
          <cell r="AR15" t="str">
            <v>M&amp;A gen</v>
          </cell>
          <cell r="AS15" t="str">
            <v>Legal</v>
          </cell>
          <cell r="AX15">
            <v>14314.43</v>
          </cell>
        </row>
        <row r="16">
          <cell r="AR16" t="str">
            <v>M&amp;A gen</v>
          </cell>
          <cell r="AS16" t="str">
            <v>Travel</v>
          </cell>
          <cell r="AX16">
            <v>98352.77</v>
          </cell>
        </row>
        <row r="17">
          <cell r="AR17" t="str">
            <v>M&amp;A gen</v>
          </cell>
          <cell r="AS17" t="str">
            <v>Other</v>
          </cell>
          <cell r="AX17">
            <v>45123.43</v>
          </cell>
        </row>
        <row r="18">
          <cell r="AR18" t="str">
            <v>M&amp;A gen</v>
          </cell>
          <cell r="AS18" t="str">
            <v>Fin</v>
          </cell>
          <cell r="AX18">
            <v>0</v>
          </cell>
        </row>
        <row r="19">
          <cell r="AR19" t="str">
            <v>M&amp;A gen</v>
          </cell>
          <cell r="AS19"/>
          <cell r="AX19">
            <v>157790.63</v>
          </cell>
        </row>
        <row r="20">
          <cell r="AR20"/>
          <cell r="AX20"/>
        </row>
        <row r="21">
          <cell r="AR21">
            <v>107</v>
          </cell>
          <cell r="AS21" t="str">
            <v>Eng</v>
          </cell>
          <cell r="AX21">
            <v>108000</v>
          </cell>
        </row>
        <row r="22">
          <cell r="AR22">
            <v>107</v>
          </cell>
          <cell r="AS22" t="str">
            <v>Env</v>
          </cell>
          <cell r="AX22">
            <v>0</v>
          </cell>
        </row>
        <row r="23">
          <cell r="AR23">
            <v>107</v>
          </cell>
          <cell r="AS23" t="str">
            <v>Resource</v>
          </cell>
          <cell r="AX23">
            <v>0</v>
          </cell>
        </row>
        <row r="24">
          <cell r="AR24">
            <v>107</v>
          </cell>
          <cell r="AS24" t="str">
            <v>Promo</v>
          </cell>
          <cell r="AX24">
            <v>0</v>
          </cell>
        </row>
        <row r="25">
          <cell r="AR25">
            <v>107</v>
          </cell>
          <cell r="AS25" t="str">
            <v>FN</v>
          </cell>
          <cell r="AX25">
            <v>0</v>
          </cell>
        </row>
        <row r="26">
          <cell r="AR26">
            <v>107</v>
          </cell>
          <cell r="AS26" t="str">
            <v>Cons Other</v>
          </cell>
          <cell r="AX26">
            <v>14140</v>
          </cell>
        </row>
        <row r="27">
          <cell r="AR27">
            <v>107</v>
          </cell>
          <cell r="AS27" t="str">
            <v>land</v>
          </cell>
          <cell r="AX27">
            <v>0</v>
          </cell>
        </row>
        <row r="28">
          <cell r="AR28">
            <v>107</v>
          </cell>
          <cell r="AS28" t="str">
            <v>interconnect</v>
          </cell>
          <cell r="AX28">
            <v>0</v>
          </cell>
        </row>
        <row r="29">
          <cell r="AR29">
            <v>107</v>
          </cell>
          <cell r="AS29" t="str">
            <v>Legal</v>
          </cell>
          <cell r="AX29">
            <v>715792.69</v>
          </cell>
        </row>
        <row r="30">
          <cell r="AR30">
            <v>107</v>
          </cell>
          <cell r="AS30" t="str">
            <v>Travel</v>
          </cell>
          <cell r="AX30">
            <v>62268.570000000007</v>
          </cell>
        </row>
        <row r="31">
          <cell r="AR31">
            <v>107</v>
          </cell>
          <cell r="AS31" t="str">
            <v>Other</v>
          </cell>
          <cell r="AX31">
            <v>278.16999999999996</v>
          </cell>
        </row>
        <row r="32">
          <cell r="AR32">
            <v>107</v>
          </cell>
          <cell r="AS32" t="str">
            <v>Fin</v>
          </cell>
          <cell r="AX32">
            <v>74000</v>
          </cell>
        </row>
        <row r="33">
          <cell r="AR33">
            <v>107</v>
          </cell>
          <cell r="AS33"/>
          <cell r="AX33">
            <v>974479.43</v>
          </cell>
        </row>
        <row r="34">
          <cell r="AR34"/>
          <cell r="AS34"/>
        </row>
        <row r="35">
          <cell r="AR35">
            <v>109</v>
          </cell>
          <cell r="AS35" t="str">
            <v>Eng</v>
          </cell>
          <cell r="AX35">
            <v>65500</v>
          </cell>
        </row>
        <row r="36">
          <cell r="AR36">
            <v>109</v>
          </cell>
          <cell r="AS36" t="str">
            <v>Env</v>
          </cell>
          <cell r="AX36">
            <v>59000</v>
          </cell>
        </row>
        <row r="37">
          <cell r="AR37">
            <v>109</v>
          </cell>
          <cell r="AS37" t="str">
            <v>Resource</v>
          </cell>
          <cell r="AX37">
            <v>0</v>
          </cell>
        </row>
        <row r="38">
          <cell r="AR38">
            <v>109</v>
          </cell>
          <cell r="AS38" t="str">
            <v>Promo</v>
          </cell>
          <cell r="AX38">
            <v>0</v>
          </cell>
        </row>
        <row r="39">
          <cell r="AR39">
            <v>109</v>
          </cell>
          <cell r="AS39" t="str">
            <v>FN</v>
          </cell>
          <cell r="AX39">
            <v>0</v>
          </cell>
        </row>
        <row r="40">
          <cell r="AR40">
            <v>109</v>
          </cell>
          <cell r="AS40" t="str">
            <v>Cons Other</v>
          </cell>
          <cell r="AX40">
            <v>33000</v>
          </cell>
        </row>
        <row r="41">
          <cell r="AR41">
            <v>109</v>
          </cell>
          <cell r="AS41" t="str">
            <v>Land</v>
          </cell>
          <cell r="AX41">
            <v>0</v>
          </cell>
        </row>
        <row r="42">
          <cell r="AR42">
            <v>109</v>
          </cell>
          <cell r="AS42" t="str">
            <v>Interconnect</v>
          </cell>
          <cell r="AX42">
            <v>0</v>
          </cell>
        </row>
        <row r="43">
          <cell r="AR43">
            <v>109</v>
          </cell>
          <cell r="AS43" t="str">
            <v>Legal</v>
          </cell>
          <cell r="AX43">
            <v>128000</v>
          </cell>
        </row>
        <row r="44">
          <cell r="AR44">
            <v>109</v>
          </cell>
          <cell r="AS44" t="str">
            <v>Travel</v>
          </cell>
          <cell r="AX44">
            <v>67021.55</v>
          </cell>
        </row>
        <row r="45">
          <cell r="AR45">
            <v>109</v>
          </cell>
          <cell r="AS45" t="str">
            <v>Other</v>
          </cell>
          <cell r="AX45">
            <v>54.98</v>
          </cell>
        </row>
        <row r="46">
          <cell r="AR46">
            <v>109</v>
          </cell>
          <cell r="AS46" t="str">
            <v>Fin</v>
          </cell>
          <cell r="AX46">
            <v>49250</v>
          </cell>
        </row>
        <row r="47">
          <cell r="AR47">
            <v>109</v>
          </cell>
          <cell r="AS47"/>
          <cell r="AX47">
            <v>401826.52999999997</v>
          </cell>
        </row>
        <row r="48">
          <cell r="AX48"/>
        </row>
        <row r="49">
          <cell r="AR49" t="str">
            <v>Project #3</v>
          </cell>
          <cell r="AS49" t="str">
            <v>Eng</v>
          </cell>
          <cell r="AX49">
            <v>0</v>
          </cell>
        </row>
        <row r="50">
          <cell r="AR50" t="str">
            <v>Project #3</v>
          </cell>
          <cell r="AS50" t="str">
            <v>Env</v>
          </cell>
          <cell r="AX50">
            <v>0</v>
          </cell>
        </row>
        <row r="51">
          <cell r="AR51" t="str">
            <v>Project #3</v>
          </cell>
          <cell r="AS51" t="str">
            <v>Resource</v>
          </cell>
          <cell r="AX51">
            <v>0</v>
          </cell>
        </row>
        <row r="52">
          <cell r="AR52" t="str">
            <v>Project #3</v>
          </cell>
          <cell r="AS52" t="str">
            <v>Promo</v>
          </cell>
          <cell r="AX52">
            <v>0</v>
          </cell>
        </row>
        <row r="53">
          <cell r="AR53" t="str">
            <v>Project #3</v>
          </cell>
          <cell r="AS53" t="str">
            <v>FN</v>
          </cell>
          <cell r="AX53">
            <v>0</v>
          </cell>
        </row>
        <row r="54">
          <cell r="AR54" t="str">
            <v>Project #3</v>
          </cell>
          <cell r="AS54" t="str">
            <v>Cons Other</v>
          </cell>
          <cell r="AX54">
            <v>0</v>
          </cell>
        </row>
        <row r="55">
          <cell r="AR55" t="str">
            <v>Project #3</v>
          </cell>
          <cell r="AS55" t="str">
            <v>Land</v>
          </cell>
          <cell r="AX55">
            <v>0</v>
          </cell>
        </row>
        <row r="56">
          <cell r="AR56" t="str">
            <v>Project #3</v>
          </cell>
          <cell r="AS56" t="str">
            <v>Interconnect</v>
          </cell>
          <cell r="AX56">
            <v>0</v>
          </cell>
        </row>
        <row r="57">
          <cell r="AR57" t="str">
            <v>Project #3</v>
          </cell>
          <cell r="AS57" t="str">
            <v>Legal</v>
          </cell>
          <cell r="AX57">
            <v>0</v>
          </cell>
        </row>
        <row r="58">
          <cell r="AR58" t="str">
            <v>Project #3</v>
          </cell>
          <cell r="AS58" t="str">
            <v>Travel</v>
          </cell>
          <cell r="AX58">
            <v>0</v>
          </cell>
        </row>
        <row r="59">
          <cell r="AR59" t="str">
            <v>Project #3</v>
          </cell>
          <cell r="AS59" t="str">
            <v>Other</v>
          </cell>
          <cell r="AX59">
            <v>0</v>
          </cell>
        </row>
        <row r="60">
          <cell r="AR60" t="str">
            <v>Project #3</v>
          </cell>
          <cell r="AS60" t="str">
            <v>Fin</v>
          </cell>
          <cell r="AX60">
            <v>0</v>
          </cell>
        </row>
        <row r="61">
          <cell r="AR61" t="str">
            <v>Project #3</v>
          </cell>
          <cell r="AS61"/>
          <cell r="AX61">
            <v>0</v>
          </cell>
        </row>
        <row r="62">
          <cell r="AR62"/>
          <cell r="AS62"/>
          <cell r="AX62"/>
        </row>
        <row r="63">
          <cell r="AR63" t="str">
            <v>Project #4</v>
          </cell>
          <cell r="AS63" t="str">
            <v>Eng</v>
          </cell>
          <cell r="AX63">
            <v>0</v>
          </cell>
        </row>
        <row r="64">
          <cell r="AR64" t="str">
            <v>Project #4</v>
          </cell>
          <cell r="AS64" t="str">
            <v>Env</v>
          </cell>
          <cell r="AX64">
            <v>0</v>
          </cell>
        </row>
        <row r="65">
          <cell r="AR65" t="str">
            <v>Project #4</v>
          </cell>
          <cell r="AS65" t="str">
            <v>Resource</v>
          </cell>
          <cell r="AX65">
            <v>0</v>
          </cell>
        </row>
        <row r="66">
          <cell r="AR66" t="str">
            <v>Project #4</v>
          </cell>
          <cell r="AS66" t="str">
            <v>Promo</v>
          </cell>
          <cell r="AX66">
            <v>0</v>
          </cell>
        </row>
        <row r="67">
          <cell r="AR67" t="str">
            <v>Project #4</v>
          </cell>
          <cell r="AS67" t="str">
            <v>FN</v>
          </cell>
          <cell r="AX67">
            <v>0</v>
          </cell>
        </row>
        <row r="68">
          <cell r="AR68" t="str">
            <v>Project #4</v>
          </cell>
          <cell r="AS68" t="str">
            <v>Cons Other</v>
          </cell>
          <cell r="AX68">
            <v>0</v>
          </cell>
        </row>
        <row r="69">
          <cell r="AR69" t="str">
            <v>Project #4</v>
          </cell>
          <cell r="AS69" t="str">
            <v>Land</v>
          </cell>
          <cell r="AX69">
            <v>0</v>
          </cell>
        </row>
        <row r="70">
          <cell r="AR70" t="str">
            <v>Project #4</v>
          </cell>
          <cell r="AS70" t="str">
            <v>Interconnect</v>
          </cell>
          <cell r="AX70">
            <v>0</v>
          </cell>
        </row>
        <row r="71">
          <cell r="AR71" t="str">
            <v>Project #4</v>
          </cell>
          <cell r="AS71" t="str">
            <v>Legal</v>
          </cell>
          <cell r="AX71">
            <v>0</v>
          </cell>
        </row>
        <row r="72">
          <cell r="AR72" t="str">
            <v>Project #4</v>
          </cell>
          <cell r="AS72" t="str">
            <v>Travel</v>
          </cell>
          <cell r="AX72">
            <v>0</v>
          </cell>
        </row>
        <row r="73">
          <cell r="AR73" t="str">
            <v>Project #4</v>
          </cell>
          <cell r="AS73" t="str">
            <v>Other</v>
          </cell>
          <cell r="AX73">
            <v>0</v>
          </cell>
        </row>
        <row r="74">
          <cell r="AR74" t="str">
            <v>Project #4</v>
          </cell>
          <cell r="AS74" t="str">
            <v>Fin</v>
          </cell>
          <cell r="AX74">
            <v>0</v>
          </cell>
        </row>
        <row r="75">
          <cell r="AR75" t="str">
            <v>Project #4</v>
          </cell>
          <cell r="AS75"/>
          <cell r="AX75">
            <v>0</v>
          </cell>
        </row>
        <row r="76">
          <cell r="AR76"/>
          <cell r="AS76"/>
          <cell r="AX76"/>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 Summary"/>
      <sheetName val="Fuel Chart"/>
      <sheetName val="2005-2006 Chart"/>
      <sheetName val="2005-2006 Data"/>
      <sheetName val="8-31-05 Calcs"/>
      <sheetName val="Instructions"/>
      <sheetName val="Valuation"/>
      <sheetName val="Summary"/>
      <sheetName val="Annual EBITDA"/>
      <sheetName val="Annual Financials"/>
      <sheetName val="Monthly EBITDA"/>
      <sheetName val="Price Forecast"/>
      <sheetName val="O&amp;M"/>
      <sheetName val="Deprec"/>
      <sheetName val="Reserves"/>
      <sheetName val="Deb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1st"/>
      <sheetName val="Summary"/>
      <sheetName val="PerfSum"/>
      <sheetName val="Monthly"/>
      <sheetName val="Inputs Assm'tns"/>
      <sheetName val="TFlexRun"/>
    </sheetNames>
    <sheetDataSet>
      <sheetData sheetId="0" refreshError="1">
        <row r="17">
          <cell r="B17">
            <v>1582</v>
          </cell>
        </row>
        <row r="18">
          <cell r="B18" t="str">
            <v>Sep 09-10</v>
          </cell>
        </row>
        <row r="19">
          <cell r="B19">
            <v>1</v>
          </cell>
        </row>
      </sheetData>
      <sheetData sheetId="1"/>
      <sheetData sheetId="2"/>
      <sheetData sheetId="3"/>
      <sheetData sheetId="4" refreshError="1">
        <row r="6">
          <cell r="B6">
            <v>0.8</v>
          </cell>
        </row>
      </sheetData>
      <sheetData sheetId="5">
        <row r="8">
          <cell r="E8">
            <v>22.5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Names &amp; Constants"/>
      <sheetName val="Model Flow"/>
      <sheetName val="Error Check &amp; Fix"/>
      <sheetName val="Inputs"/>
      <sheetName val="Forecast"/>
      <sheetName val="Scenarios"/>
      <sheetName val="Summary Tables"/>
      <sheetName val="Graphs &amp; Charts"/>
      <sheetName val="Sources-Uses of Funds"/>
      <sheetName val="Loan-to-Value"/>
      <sheetName val="Names_&amp;_Constants1"/>
      <sheetName val="Model_Flow1"/>
      <sheetName val="Error_Check_&amp;_Fix1"/>
      <sheetName val="Summary_Tables1"/>
      <sheetName val="Graphs_&amp;_Charts1"/>
      <sheetName val="Sources-Uses_of_Funds1"/>
      <sheetName val="Names_&amp;_Constants"/>
      <sheetName val="Model_Flow"/>
      <sheetName val="Error_Check_&amp;_Fix"/>
      <sheetName val="Summary_Tables"/>
      <sheetName val="Graphs_&amp;_Charts"/>
      <sheetName val="Sources-Uses_of_Funds"/>
      <sheetName val="Names_&amp;_Constants2"/>
      <sheetName val="Model_Flow2"/>
      <sheetName val="Error_Check_&amp;_Fix2"/>
      <sheetName val="Summary_Tables2"/>
      <sheetName val="Graphs_&amp;_Charts2"/>
      <sheetName val="Sources-Uses_of_Funds2"/>
    </sheetNames>
    <sheetDataSet>
      <sheetData sheetId="0"/>
      <sheetData sheetId="1">
        <row r="7">
          <cell r="F7" t="str">
            <v>Ground-Mount Solar Phase 1</v>
          </cell>
        </row>
        <row r="12">
          <cell r="F12">
            <v>365</v>
          </cell>
        </row>
        <row r="19">
          <cell r="F19">
            <v>1000000</v>
          </cell>
        </row>
        <row r="20">
          <cell r="F20">
            <v>1E-3</v>
          </cell>
        </row>
      </sheetData>
      <sheetData sheetId="2"/>
      <sheetData sheetId="3"/>
      <sheetData sheetId="4">
        <row r="6">
          <cell r="F6">
            <v>41639</v>
          </cell>
        </row>
        <row r="14">
          <cell r="F14">
            <v>48395</v>
          </cell>
        </row>
        <row r="105">
          <cell r="D105" t="str">
            <v>P50</v>
          </cell>
        </row>
        <row r="106">
          <cell r="D106" t="str">
            <v>P75</v>
          </cell>
        </row>
        <row r="107">
          <cell r="D107" t="str">
            <v>P90</v>
          </cell>
        </row>
        <row r="108">
          <cell r="D108" t="str">
            <v>P99</v>
          </cell>
        </row>
      </sheetData>
      <sheetData sheetId="5">
        <row r="6">
          <cell r="K6">
            <v>2014</v>
          </cell>
        </row>
      </sheetData>
      <sheetData sheetId="6">
        <row r="7">
          <cell r="D7">
            <v>12</v>
          </cell>
        </row>
        <row r="16">
          <cell r="G16">
            <v>1</v>
          </cell>
        </row>
        <row r="17">
          <cell r="G17">
            <v>1</v>
          </cell>
        </row>
      </sheetData>
      <sheetData sheetId="7"/>
      <sheetData sheetId="8"/>
      <sheetData sheetId="9"/>
      <sheetData sheetId="10"/>
      <sheetData sheetId="11">
        <row r="7">
          <cell r="F7" t="str">
            <v>Ground-Mount Solar Phase 1</v>
          </cell>
        </row>
      </sheetData>
      <sheetData sheetId="12"/>
      <sheetData sheetId="13"/>
      <sheetData sheetId="14"/>
      <sheetData sheetId="15"/>
      <sheetData sheetId="16"/>
      <sheetData sheetId="17">
        <row r="7">
          <cell r="F7" t="str">
            <v>Ground-Mount Solar Phase 1</v>
          </cell>
        </row>
      </sheetData>
      <sheetData sheetId="18"/>
      <sheetData sheetId="19"/>
      <sheetData sheetId="20"/>
      <sheetData sheetId="21"/>
      <sheetData sheetId="22"/>
      <sheetData sheetId="23">
        <row r="7">
          <cell r="F7" t="str">
            <v>Ground-Mount Solar Phase 1</v>
          </cell>
        </row>
      </sheetData>
      <sheetData sheetId="24"/>
      <sheetData sheetId="25"/>
      <sheetData sheetId="26"/>
      <sheetData sheetId="27"/>
      <sheetData sheetId="2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Names &amp; Constants"/>
      <sheetName val="Model Flow"/>
      <sheetName val="Error Check &amp; Fix"/>
      <sheetName val="Inputs"/>
      <sheetName val="PPA Inputs"/>
      <sheetName val="Forecast"/>
      <sheetName val="Scenarios"/>
      <sheetName val="Summary Tables"/>
      <sheetName val="Graphs &amp; Charts"/>
      <sheetName val="Sources-Uses of Funds"/>
      <sheetName val="Loan-to-Value"/>
    </sheetNames>
    <sheetDataSet>
      <sheetData sheetId="0"/>
      <sheetData sheetId="1">
        <row r="7">
          <cell r="F7" t="str">
            <v>North Battleford Power L.P.</v>
          </cell>
        </row>
        <row r="8">
          <cell r="F8" t="str">
            <v>Bond Transaction Model</v>
          </cell>
        </row>
      </sheetData>
      <sheetData sheetId="2"/>
      <sheetData sheetId="3"/>
      <sheetData sheetId="4">
        <row r="11">
          <cell r="F11">
            <v>41537</v>
          </cell>
        </row>
      </sheetData>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 Compared to Budget - Summary"/>
      <sheetName val="Devex by SpendType&amp;SinceInceptn"/>
      <sheetName val="Detail Brkdwn by Region &amp; Proj."/>
      <sheetName val="Board Update"/>
      <sheetName val="CAN"/>
      <sheetName val="US"/>
      <sheetName val="EUR&amp;UK"/>
      <sheetName val="MEX&amp;LATAM"/>
      <sheetName val="TX"/>
      <sheetName val="TWN"/>
      <sheetName val="INT'L, Other"/>
      <sheetName val="Budget"/>
      <sheetName val="Project Spend Since Inception"/>
      <sheetName val="Feb 22, 2018 Board Summary"/>
    </sheetNames>
    <sheetDataSet>
      <sheetData sheetId="0" refreshError="1">
        <row r="3">
          <cell r="E3" t="str">
            <v>Q4</v>
          </cell>
        </row>
      </sheetData>
      <sheetData sheetId="1" refreshError="1"/>
      <sheetData sheetId="2" refreshError="1"/>
      <sheetData sheetId="3" refreshError="1"/>
      <sheetData sheetId="4" refreshError="1">
        <row r="2">
          <cell r="AD2" t="str">
            <v>Q1</v>
          </cell>
          <cell r="AE2" t="str">
            <v>Q2</v>
          </cell>
          <cell r="AF2" t="str">
            <v>Q3</v>
          </cell>
          <cell r="AG2" t="str">
            <v>Q4</v>
          </cell>
          <cell r="AH2" t="str">
            <v>Total</v>
          </cell>
        </row>
        <row r="3">
          <cell r="AD3">
            <v>43160</v>
          </cell>
          <cell r="AE3">
            <v>43252</v>
          </cell>
          <cell r="AF3">
            <v>43344</v>
          </cell>
          <cell r="AG3">
            <v>43435</v>
          </cell>
          <cell r="AH3" t="str">
            <v>2018</v>
          </cell>
        </row>
        <row r="4">
          <cell r="AD4" t="str">
            <v>Actual</v>
          </cell>
          <cell r="AE4" t="str">
            <v>Actual</v>
          </cell>
          <cell r="AF4" t="str">
            <v>Actual</v>
          </cell>
          <cell r="AG4" t="str">
            <v>Actual</v>
          </cell>
          <cell r="AH4" t="str">
            <v>LE</v>
          </cell>
          <cell r="AU4" t="str">
            <v>Q4 2018</v>
          </cell>
          <cell r="AV4" t="str">
            <v>Total</v>
          </cell>
        </row>
        <row r="6">
          <cell r="AD6">
            <v>16801.09</v>
          </cell>
          <cell r="AE6">
            <v>33859.42</v>
          </cell>
          <cell r="AF6">
            <v>60504.930000000008</v>
          </cell>
          <cell r="AG6">
            <v>86212.91</v>
          </cell>
          <cell r="AH6">
            <v>86212.91</v>
          </cell>
          <cell r="AU6">
            <v>86212.91</v>
          </cell>
          <cell r="AV6">
            <v>101249.75</v>
          </cell>
        </row>
        <row r="7">
          <cell r="AP7" t="str">
            <v>CAN gen</v>
          </cell>
        </row>
        <row r="8">
          <cell r="AD8">
            <v>0</v>
          </cell>
          <cell r="AE8">
            <v>0</v>
          </cell>
          <cell r="AF8">
            <v>0</v>
          </cell>
          <cell r="AG8">
            <v>0</v>
          </cell>
          <cell r="AH8">
            <v>0</v>
          </cell>
          <cell r="AP8" t="str">
            <v>CAN gen</v>
          </cell>
          <cell r="AQ8" t="str">
            <v>Eng</v>
          </cell>
          <cell r="AU8">
            <v>0</v>
          </cell>
          <cell r="AV8">
            <v>0</v>
          </cell>
        </row>
        <row r="9">
          <cell r="AD9">
            <v>0</v>
          </cell>
          <cell r="AE9">
            <v>0</v>
          </cell>
          <cell r="AF9">
            <v>0</v>
          </cell>
          <cell r="AG9">
            <v>0</v>
          </cell>
          <cell r="AH9">
            <v>0</v>
          </cell>
          <cell r="AP9" t="str">
            <v>CAN gen</v>
          </cell>
          <cell r="AQ9" t="str">
            <v>Env</v>
          </cell>
          <cell r="AU9">
            <v>0</v>
          </cell>
          <cell r="AV9">
            <v>0</v>
          </cell>
        </row>
        <row r="10">
          <cell r="AD10">
            <v>0</v>
          </cell>
          <cell r="AE10">
            <v>0</v>
          </cell>
          <cell r="AF10">
            <v>0</v>
          </cell>
          <cell r="AG10">
            <v>0</v>
          </cell>
          <cell r="AH10">
            <v>0</v>
          </cell>
          <cell r="AP10" t="str">
            <v>CAN gen</v>
          </cell>
          <cell r="AQ10" t="str">
            <v>Resource</v>
          </cell>
          <cell r="AU10">
            <v>0</v>
          </cell>
          <cell r="AV10">
            <v>0</v>
          </cell>
        </row>
        <row r="11">
          <cell r="AD11">
            <v>0</v>
          </cell>
          <cell r="AE11">
            <v>0</v>
          </cell>
          <cell r="AF11">
            <v>0</v>
          </cell>
          <cell r="AG11">
            <v>15000</v>
          </cell>
          <cell r="AH11">
            <v>15000</v>
          </cell>
          <cell r="AP11" t="str">
            <v>CAN gen</v>
          </cell>
          <cell r="AQ11" t="str">
            <v>Promo</v>
          </cell>
          <cell r="AU11">
            <v>15000</v>
          </cell>
          <cell r="AV11">
            <v>15000</v>
          </cell>
        </row>
        <row r="12">
          <cell r="AD12">
            <v>0</v>
          </cell>
          <cell r="AE12">
            <v>0</v>
          </cell>
          <cell r="AF12">
            <v>0</v>
          </cell>
          <cell r="AG12">
            <v>0</v>
          </cell>
          <cell r="AH12">
            <v>0</v>
          </cell>
          <cell r="AP12" t="str">
            <v>CAN gen</v>
          </cell>
          <cell r="AQ12" t="str">
            <v>FN</v>
          </cell>
          <cell r="AU12">
            <v>0</v>
          </cell>
          <cell r="AV12">
            <v>0</v>
          </cell>
        </row>
        <row r="13">
          <cell r="AD13">
            <v>0</v>
          </cell>
          <cell r="AE13">
            <v>400</v>
          </cell>
          <cell r="AF13">
            <v>400</v>
          </cell>
          <cell r="AG13">
            <v>400</v>
          </cell>
          <cell r="AH13">
            <v>400</v>
          </cell>
          <cell r="AP13" t="str">
            <v>CAN gen</v>
          </cell>
          <cell r="AQ13" t="str">
            <v>Cons Other</v>
          </cell>
          <cell r="AU13">
            <v>400</v>
          </cell>
          <cell r="AV13">
            <v>400</v>
          </cell>
        </row>
        <row r="14">
          <cell r="AD14">
            <v>0</v>
          </cell>
          <cell r="AE14">
            <v>0</v>
          </cell>
          <cell r="AF14">
            <v>0</v>
          </cell>
          <cell r="AG14">
            <v>0</v>
          </cell>
          <cell r="AH14">
            <v>0</v>
          </cell>
          <cell r="AP14" t="str">
            <v>CAN gen</v>
          </cell>
          <cell r="AQ14" t="str">
            <v>land</v>
          </cell>
          <cell r="AU14">
            <v>0</v>
          </cell>
          <cell r="AV14">
            <v>0</v>
          </cell>
        </row>
        <row r="15">
          <cell r="AD15">
            <v>0</v>
          </cell>
          <cell r="AE15">
            <v>0</v>
          </cell>
          <cell r="AF15">
            <v>0</v>
          </cell>
          <cell r="AG15">
            <v>0</v>
          </cell>
          <cell r="AH15">
            <v>0</v>
          </cell>
          <cell r="AP15" t="str">
            <v>CAN gen</v>
          </cell>
          <cell r="AQ15" t="str">
            <v>interconnect</v>
          </cell>
          <cell r="AU15">
            <v>0</v>
          </cell>
          <cell r="AV15">
            <v>0</v>
          </cell>
        </row>
        <row r="16">
          <cell r="AD16">
            <v>0</v>
          </cell>
          <cell r="AE16">
            <v>0</v>
          </cell>
          <cell r="AF16">
            <v>0</v>
          </cell>
          <cell r="AG16">
            <v>0</v>
          </cell>
          <cell r="AH16">
            <v>0</v>
          </cell>
          <cell r="AP16" t="str">
            <v>CAN gen</v>
          </cell>
          <cell r="AQ16" t="str">
            <v>Legal</v>
          </cell>
          <cell r="AU16">
            <v>0</v>
          </cell>
          <cell r="AV16">
            <v>0</v>
          </cell>
        </row>
        <row r="17">
          <cell r="AD17">
            <v>593.52</v>
          </cell>
          <cell r="AE17">
            <v>1144.44</v>
          </cell>
          <cell r="AF17">
            <v>1144.44</v>
          </cell>
          <cell r="AG17">
            <v>4089.27</v>
          </cell>
          <cell r="AH17">
            <v>4089.27</v>
          </cell>
          <cell r="AP17" t="str">
            <v>CAN gen</v>
          </cell>
          <cell r="AQ17" t="str">
            <v>Travel</v>
          </cell>
          <cell r="AU17">
            <v>4089.27</v>
          </cell>
          <cell r="AV17">
            <v>4462.92</v>
          </cell>
        </row>
        <row r="18">
          <cell r="AD18">
            <v>68.11</v>
          </cell>
          <cell r="AE18">
            <v>68.11</v>
          </cell>
          <cell r="AF18">
            <v>25735.68</v>
          </cell>
          <cell r="AG18">
            <v>27403.599999999999</v>
          </cell>
          <cell r="AH18">
            <v>27403.599999999999</v>
          </cell>
          <cell r="AP18" t="str">
            <v>CAN gen</v>
          </cell>
          <cell r="AQ18" t="str">
            <v>Other</v>
          </cell>
          <cell r="AU18">
            <v>27403.599999999999</v>
          </cell>
          <cell r="AV18">
            <v>32080.68</v>
          </cell>
        </row>
        <row r="19">
          <cell r="AD19">
            <v>0</v>
          </cell>
          <cell r="AE19">
            <v>0</v>
          </cell>
          <cell r="AF19">
            <v>0</v>
          </cell>
          <cell r="AG19">
            <v>0</v>
          </cell>
          <cell r="AH19">
            <v>0</v>
          </cell>
          <cell r="AP19" t="str">
            <v>CAN gen</v>
          </cell>
          <cell r="AQ19" t="str">
            <v>Fin</v>
          </cell>
          <cell r="AU19">
            <v>0</v>
          </cell>
          <cell r="AV19">
            <v>0</v>
          </cell>
        </row>
        <row r="20">
          <cell r="AD20">
            <v>661.63</v>
          </cell>
          <cell r="AE20">
            <v>1612.55</v>
          </cell>
          <cell r="AF20">
            <v>27280.12</v>
          </cell>
          <cell r="AG20">
            <v>46892.869999999995</v>
          </cell>
          <cell r="AH20">
            <v>46892.869999999995</v>
          </cell>
          <cell r="AP20" t="str">
            <v>CAN gen</v>
          </cell>
          <cell r="AU20">
            <v>46892.869999999995</v>
          </cell>
          <cell r="AV20">
            <v>51943.6</v>
          </cell>
        </row>
        <row r="21">
          <cell r="AP21" t="str">
            <v>CAN gen</v>
          </cell>
        </row>
        <row r="22">
          <cell r="AD22">
            <v>0</v>
          </cell>
          <cell r="AE22">
            <v>0</v>
          </cell>
          <cell r="AF22">
            <v>0</v>
          </cell>
          <cell r="AG22">
            <v>0</v>
          </cell>
          <cell r="AH22">
            <v>0</v>
          </cell>
          <cell r="AP22" t="str">
            <v>CAN gen</v>
          </cell>
          <cell r="AQ22" t="str">
            <v>Eng</v>
          </cell>
          <cell r="AU22">
            <v>0</v>
          </cell>
          <cell r="AV22">
            <v>0</v>
          </cell>
        </row>
        <row r="23">
          <cell r="AD23">
            <v>0</v>
          </cell>
          <cell r="AE23">
            <v>0</v>
          </cell>
          <cell r="AF23">
            <v>0</v>
          </cell>
          <cell r="AG23">
            <v>0</v>
          </cell>
          <cell r="AH23">
            <v>0</v>
          </cell>
          <cell r="AP23" t="str">
            <v>CAN gen</v>
          </cell>
          <cell r="AQ23" t="str">
            <v>Env</v>
          </cell>
          <cell r="AU23">
            <v>0</v>
          </cell>
          <cell r="AV23">
            <v>0</v>
          </cell>
        </row>
        <row r="24">
          <cell r="AD24">
            <v>0</v>
          </cell>
          <cell r="AE24">
            <v>0</v>
          </cell>
          <cell r="AF24">
            <v>0</v>
          </cell>
          <cell r="AG24">
            <v>0</v>
          </cell>
          <cell r="AH24">
            <v>0</v>
          </cell>
          <cell r="AP24" t="str">
            <v>CAN gen</v>
          </cell>
          <cell r="AQ24" t="str">
            <v>Resource</v>
          </cell>
          <cell r="AU24">
            <v>0</v>
          </cell>
          <cell r="AV24">
            <v>0</v>
          </cell>
        </row>
        <row r="25">
          <cell r="AD25">
            <v>0</v>
          </cell>
          <cell r="AE25">
            <v>0</v>
          </cell>
          <cell r="AF25">
            <v>0</v>
          </cell>
          <cell r="AG25">
            <v>0</v>
          </cell>
          <cell r="AH25">
            <v>0</v>
          </cell>
          <cell r="AP25" t="str">
            <v>CAN gen</v>
          </cell>
          <cell r="AQ25" t="str">
            <v>Promo</v>
          </cell>
          <cell r="AU25">
            <v>0</v>
          </cell>
          <cell r="AV25">
            <v>0</v>
          </cell>
        </row>
        <row r="26">
          <cell r="AD26">
            <v>0</v>
          </cell>
          <cell r="AE26">
            <v>0</v>
          </cell>
          <cell r="AF26">
            <v>0</v>
          </cell>
          <cell r="AG26">
            <v>0</v>
          </cell>
          <cell r="AH26">
            <v>0</v>
          </cell>
          <cell r="AP26" t="str">
            <v>CAN gen</v>
          </cell>
          <cell r="AQ26" t="str">
            <v>FN</v>
          </cell>
          <cell r="AU26">
            <v>0</v>
          </cell>
          <cell r="AV26">
            <v>0</v>
          </cell>
        </row>
        <row r="27">
          <cell r="AD27">
            <v>0</v>
          </cell>
          <cell r="AE27">
            <v>0</v>
          </cell>
          <cell r="AF27">
            <v>0</v>
          </cell>
          <cell r="AG27">
            <v>0</v>
          </cell>
          <cell r="AH27">
            <v>0</v>
          </cell>
          <cell r="AP27" t="str">
            <v>CAN gen</v>
          </cell>
          <cell r="AQ27" t="str">
            <v>Cons Other</v>
          </cell>
          <cell r="AU27">
            <v>0</v>
          </cell>
          <cell r="AV27">
            <v>0</v>
          </cell>
        </row>
        <row r="28">
          <cell r="AD28">
            <v>0</v>
          </cell>
          <cell r="AE28">
            <v>0</v>
          </cell>
          <cell r="AF28">
            <v>0</v>
          </cell>
          <cell r="AG28">
            <v>0</v>
          </cell>
          <cell r="AH28">
            <v>0</v>
          </cell>
          <cell r="AP28" t="str">
            <v>CAN gen</v>
          </cell>
          <cell r="AQ28" t="str">
            <v>land</v>
          </cell>
          <cell r="AU28">
            <v>0</v>
          </cell>
          <cell r="AV28">
            <v>0</v>
          </cell>
        </row>
        <row r="29">
          <cell r="AD29">
            <v>0</v>
          </cell>
          <cell r="AE29">
            <v>0</v>
          </cell>
          <cell r="AF29">
            <v>0</v>
          </cell>
          <cell r="AG29">
            <v>0</v>
          </cell>
          <cell r="AH29">
            <v>0</v>
          </cell>
          <cell r="AP29" t="str">
            <v>CAN gen</v>
          </cell>
          <cell r="AQ29" t="str">
            <v>interconnect</v>
          </cell>
          <cell r="AU29">
            <v>0</v>
          </cell>
          <cell r="AV29">
            <v>0</v>
          </cell>
        </row>
        <row r="30">
          <cell r="AD30">
            <v>0</v>
          </cell>
          <cell r="AE30">
            <v>0</v>
          </cell>
          <cell r="AF30">
            <v>0</v>
          </cell>
          <cell r="AG30">
            <v>0</v>
          </cell>
          <cell r="AH30">
            <v>0</v>
          </cell>
          <cell r="AP30" t="str">
            <v>CAN gen</v>
          </cell>
          <cell r="AQ30" t="str">
            <v>Legal</v>
          </cell>
          <cell r="AU30">
            <v>0</v>
          </cell>
          <cell r="AV30">
            <v>0</v>
          </cell>
        </row>
        <row r="31">
          <cell r="AD31">
            <v>19</v>
          </cell>
          <cell r="AE31">
            <v>19</v>
          </cell>
          <cell r="AF31">
            <v>19</v>
          </cell>
          <cell r="AG31">
            <v>19</v>
          </cell>
          <cell r="AH31">
            <v>19</v>
          </cell>
          <cell r="AP31" t="str">
            <v>CAN gen</v>
          </cell>
          <cell r="AQ31" t="str">
            <v>Travel</v>
          </cell>
          <cell r="AU31">
            <v>19</v>
          </cell>
          <cell r="AV31">
            <v>1198.5800000000002</v>
          </cell>
        </row>
        <row r="32">
          <cell r="AD32">
            <v>0</v>
          </cell>
          <cell r="AE32">
            <v>0</v>
          </cell>
          <cell r="AF32">
            <v>0</v>
          </cell>
          <cell r="AG32">
            <v>0</v>
          </cell>
          <cell r="AH32">
            <v>0</v>
          </cell>
          <cell r="AP32" t="str">
            <v>CAN gen</v>
          </cell>
          <cell r="AQ32" t="str">
            <v>Other</v>
          </cell>
          <cell r="AU32">
            <v>0</v>
          </cell>
          <cell r="AV32">
            <v>0</v>
          </cell>
        </row>
        <row r="33">
          <cell r="AD33">
            <v>0</v>
          </cell>
          <cell r="AE33">
            <v>0</v>
          </cell>
          <cell r="AF33">
            <v>0</v>
          </cell>
          <cell r="AG33">
            <v>0</v>
          </cell>
          <cell r="AH33">
            <v>0</v>
          </cell>
          <cell r="AP33" t="str">
            <v>CAN gen</v>
          </cell>
          <cell r="AQ33" t="str">
            <v>Fin</v>
          </cell>
          <cell r="AU33">
            <v>0</v>
          </cell>
          <cell r="AV33">
            <v>0</v>
          </cell>
        </row>
        <row r="34">
          <cell r="AD34">
            <v>19</v>
          </cell>
          <cell r="AE34">
            <v>19</v>
          </cell>
          <cell r="AF34">
            <v>19</v>
          </cell>
          <cell r="AG34">
            <v>19</v>
          </cell>
          <cell r="AH34">
            <v>19</v>
          </cell>
          <cell r="AP34" t="str">
            <v>CAN gen</v>
          </cell>
          <cell r="AU34">
            <v>19</v>
          </cell>
          <cell r="AV34">
            <v>1198.5800000000002</v>
          </cell>
        </row>
        <row r="35">
          <cell r="AP35" t="str">
            <v>CAN gen</v>
          </cell>
        </row>
        <row r="36">
          <cell r="AD36">
            <v>0</v>
          </cell>
          <cell r="AE36">
            <v>0</v>
          </cell>
          <cell r="AF36">
            <v>0</v>
          </cell>
          <cell r="AG36">
            <v>0</v>
          </cell>
          <cell r="AH36">
            <v>0</v>
          </cell>
          <cell r="AP36" t="str">
            <v>CAN gen</v>
          </cell>
          <cell r="AQ36" t="str">
            <v>Eng</v>
          </cell>
          <cell r="AU36">
            <v>0</v>
          </cell>
          <cell r="AV36">
            <v>0</v>
          </cell>
        </row>
        <row r="37">
          <cell r="AD37">
            <v>0</v>
          </cell>
          <cell r="AE37">
            <v>0</v>
          </cell>
          <cell r="AF37">
            <v>0</v>
          </cell>
          <cell r="AG37">
            <v>0</v>
          </cell>
          <cell r="AH37">
            <v>0</v>
          </cell>
          <cell r="AP37" t="str">
            <v>CAN gen</v>
          </cell>
          <cell r="AQ37" t="str">
            <v>Env</v>
          </cell>
          <cell r="AU37">
            <v>0</v>
          </cell>
          <cell r="AV37">
            <v>0</v>
          </cell>
        </row>
        <row r="38">
          <cell r="AD38">
            <v>0</v>
          </cell>
          <cell r="AE38">
            <v>0</v>
          </cell>
          <cell r="AF38">
            <v>0</v>
          </cell>
          <cell r="AG38">
            <v>0</v>
          </cell>
          <cell r="AH38">
            <v>0</v>
          </cell>
          <cell r="AP38" t="str">
            <v>CAN gen</v>
          </cell>
          <cell r="AQ38" t="str">
            <v>Resource</v>
          </cell>
          <cell r="AU38">
            <v>0</v>
          </cell>
          <cell r="AV38">
            <v>530</v>
          </cell>
        </row>
        <row r="39">
          <cell r="AD39">
            <v>15000</v>
          </cell>
          <cell r="AE39">
            <v>15200</v>
          </cell>
          <cell r="AF39">
            <v>15200</v>
          </cell>
          <cell r="AG39">
            <v>15200</v>
          </cell>
          <cell r="AH39">
            <v>15200</v>
          </cell>
          <cell r="AP39" t="str">
            <v>CAN gen</v>
          </cell>
          <cell r="AQ39" t="str">
            <v>Promo</v>
          </cell>
          <cell r="AU39">
            <v>15200</v>
          </cell>
          <cell r="AV39">
            <v>15200</v>
          </cell>
        </row>
        <row r="40">
          <cell r="AD40">
            <v>0</v>
          </cell>
          <cell r="AE40">
            <v>0</v>
          </cell>
          <cell r="AF40">
            <v>0</v>
          </cell>
          <cell r="AG40">
            <v>0</v>
          </cell>
          <cell r="AH40">
            <v>0</v>
          </cell>
          <cell r="AP40" t="str">
            <v>CAN gen</v>
          </cell>
          <cell r="AQ40" t="str">
            <v>FN</v>
          </cell>
          <cell r="AU40">
            <v>0</v>
          </cell>
          <cell r="AV40">
            <v>0</v>
          </cell>
        </row>
        <row r="41">
          <cell r="AD41">
            <v>0</v>
          </cell>
          <cell r="AE41">
            <v>0</v>
          </cell>
          <cell r="AF41">
            <v>519.62</v>
          </cell>
          <cell r="AG41">
            <v>519.62</v>
          </cell>
          <cell r="AH41">
            <v>519.62</v>
          </cell>
          <cell r="AP41" t="str">
            <v>CAN gen</v>
          </cell>
          <cell r="AQ41" t="str">
            <v>Cons Other</v>
          </cell>
          <cell r="AU41">
            <v>519.62</v>
          </cell>
          <cell r="AV41">
            <v>519.62</v>
          </cell>
        </row>
        <row r="42">
          <cell r="AD42">
            <v>0</v>
          </cell>
          <cell r="AE42">
            <v>0</v>
          </cell>
          <cell r="AF42">
            <v>0</v>
          </cell>
          <cell r="AG42">
            <v>0</v>
          </cell>
          <cell r="AH42">
            <v>0</v>
          </cell>
          <cell r="AP42" t="str">
            <v>CAN gen</v>
          </cell>
          <cell r="AQ42" t="str">
            <v>Land</v>
          </cell>
          <cell r="AU42">
            <v>0</v>
          </cell>
          <cell r="AV42">
            <v>-2000</v>
          </cell>
        </row>
        <row r="43">
          <cell r="AD43">
            <v>0</v>
          </cell>
          <cell r="AE43">
            <v>0</v>
          </cell>
          <cell r="AF43">
            <v>0</v>
          </cell>
          <cell r="AG43">
            <v>0</v>
          </cell>
          <cell r="AH43">
            <v>0</v>
          </cell>
          <cell r="AP43" t="str">
            <v>CAN gen</v>
          </cell>
          <cell r="AQ43" t="str">
            <v>Interconnect</v>
          </cell>
          <cell r="AU43">
            <v>0</v>
          </cell>
          <cell r="AV43">
            <v>0</v>
          </cell>
        </row>
        <row r="44">
          <cell r="AD44">
            <v>0</v>
          </cell>
          <cell r="AE44">
            <v>0</v>
          </cell>
          <cell r="AF44">
            <v>0</v>
          </cell>
          <cell r="AG44">
            <v>0</v>
          </cell>
          <cell r="AH44">
            <v>0</v>
          </cell>
          <cell r="AP44" t="str">
            <v>CAN gen</v>
          </cell>
          <cell r="AQ44" t="str">
            <v>Legal</v>
          </cell>
          <cell r="AU44">
            <v>0</v>
          </cell>
          <cell r="AV44">
            <v>0</v>
          </cell>
        </row>
        <row r="45">
          <cell r="AD45">
            <v>14.29</v>
          </cell>
          <cell r="AE45">
            <v>1889.44</v>
          </cell>
          <cell r="AF45">
            <v>2335.1400000000003</v>
          </cell>
          <cell r="AG45">
            <v>5320.4600000000009</v>
          </cell>
          <cell r="AH45">
            <v>5320.4600000000009</v>
          </cell>
          <cell r="AP45" t="str">
            <v>CAN gen</v>
          </cell>
          <cell r="AQ45" t="str">
            <v>Travel</v>
          </cell>
          <cell r="AU45">
            <v>5320.4600000000009</v>
          </cell>
          <cell r="AV45">
            <v>9550.5700000000015</v>
          </cell>
        </row>
        <row r="46">
          <cell r="AD46">
            <v>1106.17</v>
          </cell>
          <cell r="AE46">
            <v>15138.43</v>
          </cell>
          <cell r="AF46">
            <v>15151.050000000001</v>
          </cell>
          <cell r="AG46">
            <v>18260.96</v>
          </cell>
          <cell r="AH46">
            <v>18260.96</v>
          </cell>
          <cell r="AP46" t="str">
            <v>CAN gen</v>
          </cell>
          <cell r="AQ46" t="str">
            <v>Other</v>
          </cell>
          <cell r="AU46">
            <v>18260.96</v>
          </cell>
          <cell r="AV46">
            <v>24307.379999999997</v>
          </cell>
        </row>
        <row r="47">
          <cell r="AD47">
            <v>0</v>
          </cell>
          <cell r="AE47">
            <v>0</v>
          </cell>
          <cell r="AF47">
            <v>0</v>
          </cell>
          <cell r="AG47">
            <v>0</v>
          </cell>
          <cell r="AH47">
            <v>0</v>
          </cell>
          <cell r="AP47" t="str">
            <v>CAN gen</v>
          </cell>
          <cell r="AQ47" t="str">
            <v>Fin</v>
          </cell>
          <cell r="AU47">
            <v>0</v>
          </cell>
          <cell r="AV47">
            <v>0</v>
          </cell>
        </row>
        <row r="48">
          <cell r="AD48">
            <v>16120.460000000001</v>
          </cell>
          <cell r="AE48">
            <v>32227.87</v>
          </cell>
          <cell r="AF48">
            <v>33205.810000000005</v>
          </cell>
          <cell r="AG48">
            <v>39301.040000000001</v>
          </cell>
          <cell r="AH48">
            <v>39301.040000000001</v>
          </cell>
          <cell r="AP48" t="str">
            <v>CAN gen</v>
          </cell>
          <cell r="AU48">
            <v>39301.040000000001</v>
          </cell>
          <cell r="AV48">
            <v>48107.57</v>
          </cell>
        </row>
        <row r="50">
          <cell r="AD50">
            <v>35222.010000000024</v>
          </cell>
          <cell r="AE50">
            <v>83421.460000000021</v>
          </cell>
          <cell r="AF50">
            <v>103951.45000000001</v>
          </cell>
          <cell r="AG50">
            <v>142278.09</v>
          </cell>
          <cell r="AH50">
            <v>142278.09</v>
          </cell>
          <cell r="AU50">
            <v>142278.09</v>
          </cell>
          <cell r="AV50">
            <v>882328.88</v>
          </cell>
        </row>
        <row r="52">
          <cell r="AD52">
            <v>0</v>
          </cell>
          <cell r="AE52">
            <v>0</v>
          </cell>
          <cell r="AF52">
            <v>0</v>
          </cell>
          <cell r="AG52">
            <v>0</v>
          </cell>
          <cell r="AH52">
            <v>0</v>
          </cell>
          <cell r="AP52" t="str">
            <v>ON Thermal</v>
          </cell>
          <cell r="AQ52" t="str">
            <v>Eng</v>
          </cell>
          <cell r="AU52">
            <v>0</v>
          </cell>
          <cell r="AV52">
            <v>0</v>
          </cell>
        </row>
        <row r="53">
          <cell r="AD53">
            <v>0</v>
          </cell>
          <cell r="AE53">
            <v>0</v>
          </cell>
          <cell r="AF53">
            <v>0</v>
          </cell>
          <cell r="AG53">
            <v>0</v>
          </cell>
          <cell r="AH53">
            <v>0</v>
          </cell>
          <cell r="AP53" t="str">
            <v>ON Thermal</v>
          </cell>
          <cell r="AQ53" t="str">
            <v>Env</v>
          </cell>
          <cell r="AU53">
            <v>0</v>
          </cell>
          <cell r="AV53">
            <v>0</v>
          </cell>
        </row>
        <row r="54">
          <cell r="AD54">
            <v>0</v>
          </cell>
          <cell r="AE54">
            <v>0</v>
          </cell>
          <cell r="AF54">
            <v>0</v>
          </cell>
          <cell r="AG54">
            <v>0</v>
          </cell>
          <cell r="AH54">
            <v>0</v>
          </cell>
          <cell r="AP54" t="str">
            <v>ON Thermal</v>
          </cell>
          <cell r="AQ54" t="str">
            <v>Resource</v>
          </cell>
          <cell r="AU54">
            <v>0</v>
          </cell>
          <cell r="AV54">
            <v>0</v>
          </cell>
        </row>
        <row r="55">
          <cell r="AD55">
            <v>0</v>
          </cell>
          <cell r="AE55">
            <v>0</v>
          </cell>
          <cell r="AF55">
            <v>0</v>
          </cell>
          <cell r="AG55">
            <v>0</v>
          </cell>
          <cell r="AH55">
            <v>0</v>
          </cell>
          <cell r="AP55" t="str">
            <v>ON Thermal</v>
          </cell>
          <cell r="AQ55" t="str">
            <v>Promo</v>
          </cell>
          <cell r="AU55">
            <v>0</v>
          </cell>
          <cell r="AV55">
            <v>0</v>
          </cell>
        </row>
        <row r="56">
          <cell r="AD56">
            <v>0</v>
          </cell>
          <cell r="AE56">
            <v>0</v>
          </cell>
          <cell r="AF56">
            <v>0</v>
          </cell>
          <cell r="AG56">
            <v>0</v>
          </cell>
          <cell r="AH56">
            <v>0</v>
          </cell>
          <cell r="AP56" t="str">
            <v>ON Thermal</v>
          </cell>
          <cell r="AQ56" t="str">
            <v>FN</v>
          </cell>
          <cell r="AU56">
            <v>0</v>
          </cell>
          <cell r="AV56">
            <v>0</v>
          </cell>
        </row>
        <row r="57">
          <cell r="AD57">
            <v>0</v>
          </cell>
          <cell r="AE57">
            <v>0</v>
          </cell>
          <cell r="AF57">
            <v>0</v>
          </cell>
          <cell r="AG57">
            <v>0</v>
          </cell>
          <cell r="AH57">
            <v>0</v>
          </cell>
          <cell r="AP57" t="str">
            <v>ON Thermal</v>
          </cell>
          <cell r="AQ57" t="str">
            <v>Cons Other</v>
          </cell>
          <cell r="AU57">
            <v>0</v>
          </cell>
          <cell r="AV57">
            <v>0</v>
          </cell>
        </row>
        <row r="58">
          <cell r="AD58">
            <v>0</v>
          </cell>
          <cell r="AE58">
            <v>0</v>
          </cell>
          <cell r="AF58">
            <v>0</v>
          </cell>
          <cell r="AG58">
            <v>0</v>
          </cell>
          <cell r="AH58">
            <v>0</v>
          </cell>
          <cell r="AP58" t="str">
            <v>ON Thermal</v>
          </cell>
          <cell r="AQ58" t="str">
            <v>Land</v>
          </cell>
          <cell r="AU58">
            <v>0</v>
          </cell>
          <cell r="AV58">
            <v>0</v>
          </cell>
        </row>
        <row r="59">
          <cell r="AD59">
            <v>0</v>
          </cell>
          <cell r="AE59">
            <v>0</v>
          </cell>
          <cell r="AF59">
            <v>0</v>
          </cell>
          <cell r="AG59">
            <v>0</v>
          </cell>
          <cell r="AH59">
            <v>0</v>
          </cell>
          <cell r="AP59" t="str">
            <v>ON Thermal</v>
          </cell>
          <cell r="AQ59" t="str">
            <v>Interconnect</v>
          </cell>
          <cell r="AU59">
            <v>0</v>
          </cell>
          <cell r="AV59">
            <v>0</v>
          </cell>
        </row>
        <row r="60">
          <cell r="AD60">
            <v>0</v>
          </cell>
          <cell r="AE60">
            <v>0</v>
          </cell>
          <cell r="AF60">
            <v>0</v>
          </cell>
          <cell r="AG60">
            <v>0</v>
          </cell>
          <cell r="AH60">
            <v>0</v>
          </cell>
          <cell r="AP60" t="str">
            <v>ON Thermal</v>
          </cell>
          <cell r="AQ60" t="str">
            <v>Legal</v>
          </cell>
          <cell r="AU60">
            <v>0</v>
          </cell>
          <cell r="AV60">
            <v>3550.88</v>
          </cell>
        </row>
        <row r="61">
          <cell r="AD61">
            <v>0</v>
          </cell>
          <cell r="AE61">
            <v>0</v>
          </cell>
          <cell r="AF61">
            <v>0</v>
          </cell>
          <cell r="AG61">
            <v>0</v>
          </cell>
          <cell r="AH61">
            <v>0</v>
          </cell>
          <cell r="AP61" t="str">
            <v>ON Thermal</v>
          </cell>
          <cell r="AQ61" t="str">
            <v>Travel</v>
          </cell>
          <cell r="AU61">
            <v>0</v>
          </cell>
          <cell r="AV61">
            <v>2482.1299999999997</v>
          </cell>
        </row>
        <row r="62">
          <cell r="AD62">
            <v>0</v>
          </cell>
          <cell r="AE62">
            <v>0</v>
          </cell>
          <cell r="AF62">
            <v>0</v>
          </cell>
          <cell r="AG62">
            <v>0</v>
          </cell>
          <cell r="AH62">
            <v>0</v>
          </cell>
          <cell r="AP62" t="str">
            <v>ON Thermal</v>
          </cell>
          <cell r="AQ62" t="str">
            <v>Other</v>
          </cell>
          <cell r="AU62">
            <v>0</v>
          </cell>
          <cell r="AV62">
            <v>14.100000000000001</v>
          </cell>
        </row>
        <row r="63">
          <cell r="AD63">
            <v>0</v>
          </cell>
          <cell r="AE63">
            <v>0</v>
          </cell>
          <cell r="AF63">
            <v>0</v>
          </cell>
          <cell r="AG63">
            <v>0</v>
          </cell>
          <cell r="AH63">
            <v>0</v>
          </cell>
          <cell r="AP63" t="str">
            <v>ON Thermal</v>
          </cell>
          <cell r="AQ63" t="str">
            <v>Fin</v>
          </cell>
          <cell r="AU63">
            <v>0</v>
          </cell>
          <cell r="AV63">
            <v>0</v>
          </cell>
        </row>
        <row r="64">
          <cell r="AD64">
            <v>0</v>
          </cell>
          <cell r="AE64">
            <v>0</v>
          </cell>
          <cell r="AF64">
            <v>0</v>
          </cell>
          <cell r="AG64">
            <v>0</v>
          </cell>
          <cell r="AH64">
            <v>0</v>
          </cell>
          <cell r="AP64" t="str">
            <v>ON Thermal</v>
          </cell>
          <cell r="AU64">
            <v>0</v>
          </cell>
          <cell r="AV64">
            <v>6047.1100000000006</v>
          </cell>
        </row>
        <row r="65">
          <cell r="AP65" t="str">
            <v>ON Thermal</v>
          </cell>
        </row>
        <row r="66">
          <cell r="AD66">
            <v>0</v>
          </cell>
          <cell r="AE66">
            <v>0</v>
          </cell>
          <cell r="AF66">
            <v>0</v>
          </cell>
          <cell r="AG66">
            <v>0</v>
          </cell>
          <cell r="AH66">
            <v>0</v>
          </cell>
          <cell r="AP66" t="str">
            <v>ON Thermal</v>
          </cell>
          <cell r="AQ66" t="str">
            <v>Eng</v>
          </cell>
          <cell r="AU66">
            <v>0</v>
          </cell>
          <cell r="AV66">
            <v>0</v>
          </cell>
        </row>
        <row r="67">
          <cell r="AD67">
            <v>0</v>
          </cell>
          <cell r="AE67">
            <v>0</v>
          </cell>
          <cell r="AF67">
            <v>0</v>
          </cell>
          <cell r="AG67">
            <v>0</v>
          </cell>
          <cell r="AH67">
            <v>0</v>
          </cell>
          <cell r="AP67" t="str">
            <v>ON Thermal</v>
          </cell>
          <cell r="AQ67" t="str">
            <v>Env</v>
          </cell>
          <cell r="AU67">
            <v>0</v>
          </cell>
          <cell r="AV67">
            <v>0</v>
          </cell>
        </row>
        <row r="68">
          <cell r="AD68">
            <v>0</v>
          </cell>
          <cell r="AE68">
            <v>0</v>
          </cell>
          <cell r="AF68">
            <v>0</v>
          </cell>
          <cell r="AG68">
            <v>0</v>
          </cell>
          <cell r="AH68">
            <v>0</v>
          </cell>
          <cell r="AP68" t="str">
            <v>ON Thermal</v>
          </cell>
          <cell r="AQ68" t="str">
            <v>Resource</v>
          </cell>
          <cell r="AU68">
            <v>0</v>
          </cell>
          <cell r="AV68">
            <v>0</v>
          </cell>
        </row>
        <row r="69">
          <cell r="AD69">
            <v>0</v>
          </cell>
          <cell r="AE69">
            <v>0</v>
          </cell>
          <cell r="AF69">
            <v>0</v>
          </cell>
          <cell r="AG69">
            <v>0</v>
          </cell>
          <cell r="AH69">
            <v>0</v>
          </cell>
          <cell r="AP69" t="str">
            <v>ON Thermal</v>
          </cell>
          <cell r="AQ69" t="str">
            <v>Promo</v>
          </cell>
          <cell r="AU69">
            <v>0</v>
          </cell>
          <cell r="AV69">
            <v>0</v>
          </cell>
        </row>
        <row r="70">
          <cell r="AD70">
            <v>0</v>
          </cell>
          <cell r="AE70">
            <v>0</v>
          </cell>
          <cell r="AF70">
            <v>0</v>
          </cell>
          <cell r="AG70">
            <v>0</v>
          </cell>
          <cell r="AH70">
            <v>0</v>
          </cell>
          <cell r="AP70" t="str">
            <v>ON Thermal</v>
          </cell>
          <cell r="AQ70" t="str">
            <v>FN</v>
          </cell>
          <cell r="AU70">
            <v>0</v>
          </cell>
          <cell r="AV70">
            <v>0</v>
          </cell>
        </row>
        <row r="71">
          <cell r="AD71">
            <v>0</v>
          </cell>
          <cell r="AE71">
            <v>0</v>
          </cell>
          <cell r="AF71">
            <v>0</v>
          </cell>
          <cell r="AG71">
            <v>0</v>
          </cell>
          <cell r="AH71">
            <v>0</v>
          </cell>
          <cell r="AP71" t="str">
            <v>ON Thermal</v>
          </cell>
          <cell r="AQ71" t="str">
            <v>Cons Other</v>
          </cell>
          <cell r="AU71">
            <v>0</v>
          </cell>
          <cell r="AV71">
            <v>0</v>
          </cell>
        </row>
        <row r="72">
          <cell r="AD72">
            <v>0</v>
          </cell>
          <cell r="AE72">
            <v>0</v>
          </cell>
          <cell r="AF72">
            <v>0</v>
          </cell>
          <cell r="AG72">
            <v>0</v>
          </cell>
          <cell r="AH72">
            <v>0</v>
          </cell>
          <cell r="AP72" t="str">
            <v>ON Thermal</v>
          </cell>
          <cell r="AQ72" t="str">
            <v>Land</v>
          </cell>
          <cell r="AU72">
            <v>0</v>
          </cell>
          <cell r="AV72">
            <v>0</v>
          </cell>
        </row>
        <row r="73">
          <cell r="AD73">
            <v>0</v>
          </cell>
          <cell r="AE73">
            <v>0</v>
          </cell>
          <cell r="AF73">
            <v>0</v>
          </cell>
          <cell r="AG73">
            <v>0</v>
          </cell>
          <cell r="AH73">
            <v>0</v>
          </cell>
          <cell r="AP73" t="str">
            <v>ON Thermal</v>
          </cell>
          <cell r="AQ73" t="str">
            <v>Interconnect</v>
          </cell>
          <cell r="AU73">
            <v>0</v>
          </cell>
          <cell r="AV73">
            <v>0</v>
          </cell>
        </row>
        <row r="74">
          <cell r="AD74">
            <v>0</v>
          </cell>
          <cell r="AE74">
            <v>0</v>
          </cell>
          <cell r="AF74">
            <v>0</v>
          </cell>
          <cell r="AG74">
            <v>0</v>
          </cell>
          <cell r="AH74">
            <v>0</v>
          </cell>
          <cell r="AP74" t="str">
            <v>ON Thermal</v>
          </cell>
          <cell r="AQ74" t="str">
            <v>Legal</v>
          </cell>
          <cell r="AU74">
            <v>0</v>
          </cell>
          <cell r="AV74">
            <v>108.8</v>
          </cell>
        </row>
        <row r="75">
          <cell r="AD75">
            <v>0</v>
          </cell>
          <cell r="AE75">
            <v>0</v>
          </cell>
          <cell r="AF75">
            <v>0</v>
          </cell>
          <cell r="AG75">
            <v>0</v>
          </cell>
          <cell r="AH75">
            <v>0</v>
          </cell>
          <cell r="AP75" t="str">
            <v>ON Thermal</v>
          </cell>
          <cell r="AQ75" t="str">
            <v>Travel</v>
          </cell>
          <cell r="AU75">
            <v>0</v>
          </cell>
          <cell r="AV75">
            <v>150</v>
          </cell>
        </row>
        <row r="76">
          <cell r="AD76">
            <v>0</v>
          </cell>
          <cell r="AE76">
            <v>0</v>
          </cell>
          <cell r="AF76">
            <v>0</v>
          </cell>
          <cell r="AG76">
            <v>0</v>
          </cell>
          <cell r="AH76">
            <v>0</v>
          </cell>
          <cell r="AP76" t="str">
            <v>ON Thermal</v>
          </cell>
          <cell r="AQ76" t="str">
            <v>Other</v>
          </cell>
          <cell r="AU76">
            <v>0</v>
          </cell>
          <cell r="AV76">
            <v>0</v>
          </cell>
        </row>
        <row r="77">
          <cell r="AD77">
            <v>0</v>
          </cell>
          <cell r="AE77">
            <v>0</v>
          </cell>
          <cell r="AF77">
            <v>0</v>
          </cell>
          <cell r="AG77">
            <v>0</v>
          </cell>
          <cell r="AH77">
            <v>0</v>
          </cell>
          <cell r="AP77" t="str">
            <v>ON Thermal</v>
          </cell>
          <cell r="AQ77" t="str">
            <v>Fin</v>
          </cell>
          <cell r="AU77">
            <v>0</v>
          </cell>
          <cell r="AV77">
            <v>0</v>
          </cell>
        </row>
        <row r="78">
          <cell r="AD78">
            <v>0</v>
          </cell>
          <cell r="AE78">
            <v>0</v>
          </cell>
          <cell r="AF78">
            <v>0</v>
          </cell>
          <cell r="AG78">
            <v>0</v>
          </cell>
          <cell r="AH78">
            <v>0</v>
          </cell>
          <cell r="AP78" t="str">
            <v>ON Thermal</v>
          </cell>
          <cell r="AU78">
            <v>0</v>
          </cell>
          <cell r="AV78">
            <v>258.8</v>
          </cell>
        </row>
        <row r="79">
          <cell r="AD79">
            <v>0</v>
          </cell>
          <cell r="AE79">
            <v>0</v>
          </cell>
          <cell r="AF79">
            <v>0</v>
          </cell>
          <cell r="AG79">
            <v>0</v>
          </cell>
          <cell r="AH79">
            <v>0</v>
          </cell>
        </row>
        <row r="81">
          <cell r="AD81">
            <v>0</v>
          </cell>
          <cell r="AE81">
            <v>0</v>
          </cell>
          <cell r="AF81">
            <v>0</v>
          </cell>
          <cell r="AG81">
            <v>0</v>
          </cell>
          <cell r="AH81">
            <v>0</v>
          </cell>
          <cell r="AP81" t="str">
            <v>ON Wind</v>
          </cell>
          <cell r="AQ81" t="str">
            <v>Eng</v>
          </cell>
          <cell r="AU81">
            <v>0</v>
          </cell>
          <cell r="AV81">
            <v>0</v>
          </cell>
        </row>
        <row r="82">
          <cell r="AD82">
            <v>0</v>
          </cell>
          <cell r="AE82">
            <v>0</v>
          </cell>
          <cell r="AF82">
            <v>0</v>
          </cell>
          <cell r="AG82">
            <v>0</v>
          </cell>
          <cell r="AH82">
            <v>0</v>
          </cell>
          <cell r="AP82" t="str">
            <v>ON Wind</v>
          </cell>
          <cell r="AQ82" t="str">
            <v>Env</v>
          </cell>
          <cell r="AU82">
            <v>0</v>
          </cell>
          <cell r="AV82">
            <v>0</v>
          </cell>
        </row>
        <row r="83">
          <cell r="AD83">
            <v>0</v>
          </cell>
          <cell r="AE83">
            <v>0</v>
          </cell>
          <cell r="AF83">
            <v>0</v>
          </cell>
          <cell r="AG83">
            <v>0</v>
          </cell>
          <cell r="AH83">
            <v>0</v>
          </cell>
          <cell r="AP83" t="str">
            <v>ON Wind</v>
          </cell>
          <cell r="AQ83" t="str">
            <v>Resource</v>
          </cell>
          <cell r="AU83">
            <v>0</v>
          </cell>
          <cell r="AV83">
            <v>0</v>
          </cell>
        </row>
        <row r="84">
          <cell r="AD84">
            <v>0</v>
          </cell>
          <cell r="AE84">
            <v>0</v>
          </cell>
          <cell r="AF84">
            <v>0</v>
          </cell>
          <cell r="AG84">
            <v>0</v>
          </cell>
          <cell r="AH84">
            <v>0</v>
          </cell>
          <cell r="AP84" t="str">
            <v>ON Wind</v>
          </cell>
          <cell r="AQ84" t="str">
            <v>Promo</v>
          </cell>
          <cell r="AU84">
            <v>0</v>
          </cell>
          <cell r="AV84">
            <v>0</v>
          </cell>
        </row>
        <row r="85">
          <cell r="AD85">
            <v>0</v>
          </cell>
          <cell r="AE85">
            <v>0</v>
          </cell>
          <cell r="AF85">
            <v>0</v>
          </cell>
          <cell r="AG85">
            <v>0</v>
          </cell>
          <cell r="AH85">
            <v>0</v>
          </cell>
          <cell r="AP85" t="str">
            <v>ON Wind</v>
          </cell>
          <cell r="AQ85" t="str">
            <v>FN</v>
          </cell>
          <cell r="AU85">
            <v>0</v>
          </cell>
          <cell r="AV85">
            <v>0</v>
          </cell>
        </row>
        <row r="86">
          <cell r="AD86">
            <v>0</v>
          </cell>
          <cell r="AE86">
            <v>0</v>
          </cell>
          <cell r="AF86">
            <v>0</v>
          </cell>
          <cell r="AG86">
            <v>0</v>
          </cell>
          <cell r="AH86">
            <v>0</v>
          </cell>
          <cell r="AP86" t="str">
            <v>ON Wind</v>
          </cell>
          <cell r="AQ86" t="str">
            <v>Cons Other</v>
          </cell>
          <cell r="AU86">
            <v>0</v>
          </cell>
          <cell r="AV86">
            <v>0</v>
          </cell>
        </row>
        <row r="87">
          <cell r="AD87">
            <v>0</v>
          </cell>
          <cell r="AE87">
            <v>0</v>
          </cell>
          <cell r="AF87">
            <v>0</v>
          </cell>
          <cell r="AG87">
            <v>0</v>
          </cell>
          <cell r="AH87">
            <v>0</v>
          </cell>
          <cell r="AP87" t="str">
            <v>ON Wind</v>
          </cell>
          <cell r="AQ87" t="str">
            <v>Land</v>
          </cell>
          <cell r="AU87">
            <v>0</v>
          </cell>
          <cell r="AV87">
            <v>0</v>
          </cell>
        </row>
        <row r="88">
          <cell r="AD88">
            <v>0</v>
          </cell>
          <cell r="AE88">
            <v>0</v>
          </cell>
          <cell r="AF88">
            <v>0</v>
          </cell>
          <cell r="AG88">
            <v>0</v>
          </cell>
          <cell r="AH88">
            <v>0</v>
          </cell>
          <cell r="AP88" t="str">
            <v>ON Wind</v>
          </cell>
          <cell r="AQ88" t="str">
            <v>Interconnect</v>
          </cell>
          <cell r="AU88">
            <v>0</v>
          </cell>
          <cell r="AV88">
            <v>0</v>
          </cell>
        </row>
        <row r="89">
          <cell r="AD89">
            <v>0</v>
          </cell>
          <cell r="AE89">
            <v>0</v>
          </cell>
          <cell r="AF89">
            <v>0</v>
          </cell>
          <cell r="AG89">
            <v>0</v>
          </cell>
          <cell r="AH89">
            <v>0</v>
          </cell>
          <cell r="AP89" t="str">
            <v>ON Wind</v>
          </cell>
          <cell r="AQ89" t="str">
            <v>Legal</v>
          </cell>
          <cell r="AU89">
            <v>0</v>
          </cell>
          <cell r="AV89">
            <v>0</v>
          </cell>
        </row>
        <row r="90">
          <cell r="AD90">
            <v>746.32</v>
          </cell>
          <cell r="AE90">
            <v>746.32</v>
          </cell>
          <cell r="AF90">
            <v>746.32</v>
          </cell>
          <cell r="AG90">
            <v>800.6</v>
          </cell>
          <cell r="AH90">
            <v>800.6</v>
          </cell>
          <cell r="AP90" t="str">
            <v>ON Wind</v>
          </cell>
          <cell r="AQ90" t="str">
            <v>Travel</v>
          </cell>
          <cell r="AU90">
            <v>800.6</v>
          </cell>
          <cell r="AV90">
            <v>1767.3899999999999</v>
          </cell>
        </row>
        <row r="91">
          <cell r="AD91">
            <v>0</v>
          </cell>
          <cell r="AE91">
            <v>0</v>
          </cell>
          <cell r="AF91">
            <v>0</v>
          </cell>
          <cell r="AG91">
            <v>0</v>
          </cell>
          <cell r="AH91">
            <v>0</v>
          </cell>
          <cell r="AP91" t="str">
            <v>ON Wind</v>
          </cell>
          <cell r="AQ91" t="str">
            <v>Other</v>
          </cell>
          <cell r="AU91">
            <v>0</v>
          </cell>
          <cell r="AV91">
            <v>10.73</v>
          </cell>
        </row>
        <row r="92">
          <cell r="AD92">
            <v>0</v>
          </cell>
          <cell r="AE92">
            <v>0</v>
          </cell>
          <cell r="AF92">
            <v>0</v>
          </cell>
          <cell r="AG92">
            <v>0</v>
          </cell>
          <cell r="AH92">
            <v>0</v>
          </cell>
          <cell r="AP92" t="str">
            <v>ON Wind</v>
          </cell>
          <cell r="AQ92" t="str">
            <v>Fin</v>
          </cell>
          <cell r="AU92">
            <v>0</v>
          </cell>
          <cell r="AV92">
            <v>0</v>
          </cell>
        </row>
        <row r="93">
          <cell r="AD93">
            <v>746.32</v>
          </cell>
          <cell r="AE93">
            <v>746.32</v>
          </cell>
          <cell r="AF93">
            <v>746.32</v>
          </cell>
          <cell r="AG93">
            <v>800.6</v>
          </cell>
          <cell r="AH93">
            <v>800.6</v>
          </cell>
          <cell r="AP93" t="str">
            <v>ON Wind</v>
          </cell>
          <cell r="AU93">
            <v>800.6</v>
          </cell>
          <cell r="AV93">
            <v>1778.12</v>
          </cell>
        </row>
        <row r="94">
          <cell r="AP94" t="str">
            <v>ON Solar</v>
          </cell>
        </row>
        <row r="95">
          <cell r="AD95">
            <v>0</v>
          </cell>
          <cell r="AE95">
            <v>0</v>
          </cell>
          <cell r="AF95">
            <v>0</v>
          </cell>
          <cell r="AG95">
            <v>0</v>
          </cell>
          <cell r="AH95">
            <v>0</v>
          </cell>
          <cell r="AP95" t="str">
            <v>ON Solar</v>
          </cell>
          <cell r="AQ95" t="str">
            <v>Eng</v>
          </cell>
          <cell r="AU95">
            <v>0</v>
          </cell>
          <cell r="AV95">
            <v>0</v>
          </cell>
        </row>
        <row r="96">
          <cell r="AD96">
            <v>0</v>
          </cell>
          <cell r="AE96">
            <v>0</v>
          </cell>
          <cell r="AF96">
            <v>0</v>
          </cell>
          <cell r="AG96">
            <v>0</v>
          </cell>
          <cell r="AH96">
            <v>0</v>
          </cell>
          <cell r="AP96" t="str">
            <v>ON Solar</v>
          </cell>
          <cell r="AQ96" t="str">
            <v>Env</v>
          </cell>
          <cell r="AU96">
            <v>0</v>
          </cell>
          <cell r="AV96">
            <v>7960.58</v>
          </cell>
        </row>
        <row r="97">
          <cell r="AD97">
            <v>0</v>
          </cell>
          <cell r="AE97">
            <v>0</v>
          </cell>
          <cell r="AF97">
            <v>0</v>
          </cell>
          <cell r="AG97">
            <v>0</v>
          </cell>
          <cell r="AH97">
            <v>0</v>
          </cell>
          <cell r="AP97" t="str">
            <v>ON Solar</v>
          </cell>
          <cell r="AQ97" t="str">
            <v>Resource</v>
          </cell>
          <cell r="AU97">
            <v>0</v>
          </cell>
          <cell r="AV97">
            <v>0</v>
          </cell>
        </row>
        <row r="98">
          <cell r="AD98">
            <v>0</v>
          </cell>
          <cell r="AE98">
            <v>0</v>
          </cell>
          <cell r="AF98">
            <v>0</v>
          </cell>
          <cell r="AG98">
            <v>0</v>
          </cell>
          <cell r="AH98">
            <v>0</v>
          </cell>
          <cell r="AP98" t="str">
            <v>ON Solar</v>
          </cell>
          <cell r="AQ98" t="str">
            <v>Promo</v>
          </cell>
          <cell r="AU98">
            <v>0</v>
          </cell>
          <cell r="AV98">
            <v>0</v>
          </cell>
        </row>
        <row r="99">
          <cell r="AD99">
            <v>0</v>
          </cell>
          <cell r="AE99">
            <v>0</v>
          </cell>
          <cell r="AF99">
            <v>0</v>
          </cell>
          <cell r="AG99">
            <v>0</v>
          </cell>
          <cell r="AH99">
            <v>0</v>
          </cell>
          <cell r="AP99" t="str">
            <v>ON Solar</v>
          </cell>
          <cell r="AQ99" t="str">
            <v>FN</v>
          </cell>
          <cell r="AU99">
            <v>0</v>
          </cell>
          <cell r="AV99">
            <v>0</v>
          </cell>
        </row>
        <row r="100">
          <cell r="AD100">
            <v>0</v>
          </cell>
          <cell r="AE100">
            <v>0</v>
          </cell>
          <cell r="AF100">
            <v>0</v>
          </cell>
          <cell r="AG100">
            <v>0</v>
          </cell>
          <cell r="AH100">
            <v>0</v>
          </cell>
          <cell r="AP100" t="str">
            <v>ON Solar</v>
          </cell>
          <cell r="AQ100" t="str">
            <v>Cons Other</v>
          </cell>
          <cell r="AU100">
            <v>0</v>
          </cell>
          <cell r="AV100">
            <v>0</v>
          </cell>
        </row>
        <row r="101">
          <cell r="AD101">
            <v>0</v>
          </cell>
          <cell r="AE101">
            <v>0</v>
          </cell>
          <cell r="AF101">
            <v>0</v>
          </cell>
          <cell r="AG101">
            <v>0</v>
          </cell>
          <cell r="AH101">
            <v>0</v>
          </cell>
          <cell r="AP101" t="str">
            <v>ON Solar</v>
          </cell>
          <cell r="AQ101" t="str">
            <v>Land</v>
          </cell>
          <cell r="AU101">
            <v>0</v>
          </cell>
          <cell r="AV101">
            <v>44000</v>
          </cell>
        </row>
        <row r="102">
          <cell r="AD102">
            <v>0</v>
          </cell>
          <cell r="AE102">
            <v>0</v>
          </cell>
          <cell r="AF102">
            <v>0</v>
          </cell>
          <cell r="AG102">
            <v>0</v>
          </cell>
          <cell r="AH102">
            <v>0</v>
          </cell>
          <cell r="AP102" t="str">
            <v>ON Solar</v>
          </cell>
          <cell r="AQ102" t="str">
            <v>Interconnect</v>
          </cell>
          <cell r="AU102">
            <v>0</v>
          </cell>
          <cell r="AV102">
            <v>0</v>
          </cell>
        </row>
        <row r="103">
          <cell r="AD103">
            <v>0</v>
          </cell>
          <cell r="AE103">
            <v>0</v>
          </cell>
          <cell r="AF103">
            <v>0</v>
          </cell>
          <cell r="AG103">
            <v>0</v>
          </cell>
          <cell r="AH103">
            <v>0</v>
          </cell>
          <cell r="AP103" t="str">
            <v>ON Solar</v>
          </cell>
          <cell r="AQ103" t="str">
            <v>Legal</v>
          </cell>
          <cell r="AU103">
            <v>0</v>
          </cell>
          <cell r="AV103">
            <v>1945.6999999999998</v>
          </cell>
        </row>
        <row r="104">
          <cell r="AD104">
            <v>0</v>
          </cell>
          <cell r="AE104">
            <v>0</v>
          </cell>
          <cell r="AF104">
            <v>0</v>
          </cell>
          <cell r="AG104">
            <v>0</v>
          </cell>
          <cell r="AH104">
            <v>0</v>
          </cell>
          <cell r="AP104" t="str">
            <v>ON Solar</v>
          </cell>
          <cell r="AQ104" t="str">
            <v>Travel</v>
          </cell>
          <cell r="AU104">
            <v>0</v>
          </cell>
          <cell r="AV104">
            <v>0</v>
          </cell>
        </row>
        <row r="105">
          <cell r="AD105">
            <v>0</v>
          </cell>
          <cell r="AE105">
            <v>641.79999999999995</v>
          </cell>
          <cell r="AF105">
            <v>1548.48</v>
          </cell>
          <cell r="AG105">
            <v>1793.71</v>
          </cell>
          <cell r="AH105">
            <v>1793.71</v>
          </cell>
          <cell r="AP105" t="str">
            <v>ON Solar</v>
          </cell>
          <cell r="AQ105" t="str">
            <v>Other</v>
          </cell>
          <cell r="AU105">
            <v>1793.71</v>
          </cell>
          <cell r="AV105">
            <v>3142.33</v>
          </cell>
        </row>
        <row r="106">
          <cell r="AD106">
            <v>0</v>
          </cell>
          <cell r="AE106">
            <v>0</v>
          </cell>
          <cell r="AF106">
            <v>0</v>
          </cell>
          <cell r="AG106">
            <v>0</v>
          </cell>
          <cell r="AH106">
            <v>0</v>
          </cell>
          <cell r="AP106" t="str">
            <v>ON Solar</v>
          </cell>
          <cell r="AQ106" t="str">
            <v>Fin</v>
          </cell>
          <cell r="AU106">
            <v>0</v>
          </cell>
          <cell r="AV106">
            <v>0</v>
          </cell>
        </row>
        <row r="107">
          <cell r="AD107">
            <v>0</v>
          </cell>
          <cell r="AE107">
            <v>641.79999999999995</v>
          </cell>
          <cell r="AF107">
            <v>1548.48</v>
          </cell>
          <cell r="AG107">
            <v>1793.71</v>
          </cell>
          <cell r="AH107">
            <v>1793.71</v>
          </cell>
          <cell r="AP107" t="str">
            <v>ON Solar</v>
          </cell>
          <cell r="AU107">
            <v>1793.71</v>
          </cell>
          <cell r="AV107">
            <v>57048.61</v>
          </cell>
        </row>
        <row r="109">
          <cell r="AD109">
            <v>-817.47999999998137</v>
          </cell>
          <cell r="AE109">
            <v>-817.47999999998137</v>
          </cell>
          <cell r="AF109">
            <v>-817.47999999998137</v>
          </cell>
          <cell r="AG109">
            <v>-817.47999999998137</v>
          </cell>
          <cell r="AH109">
            <v>-817.47999999998137</v>
          </cell>
          <cell r="AP109">
            <v>20</v>
          </cell>
          <cell r="AQ109" t="str">
            <v>Eng</v>
          </cell>
          <cell r="AU109">
            <v>-817.47999999998137</v>
          </cell>
          <cell r="AV109">
            <v>965807.78</v>
          </cell>
        </row>
        <row r="110">
          <cell r="AD110">
            <v>0</v>
          </cell>
          <cell r="AE110">
            <v>0</v>
          </cell>
          <cell r="AF110">
            <v>0</v>
          </cell>
          <cell r="AG110">
            <v>0</v>
          </cell>
          <cell r="AH110">
            <v>0</v>
          </cell>
          <cell r="AP110">
            <v>20</v>
          </cell>
          <cell r="AQ110" t="str">
            <v>Env</v>
          </cell>
          <cell r="AU110">
            <v>0</v>
          </cell>
          <cell r="AV110">
            <v>23837</v>
          </cell>
        </row>
        <row r="111">
          <cell r="AD111">
            <v>0</v>
          </cell>
          <cell r="AE111">
            <v>0</v>
          </cell>
          <cell r="AF111">
            <v>0</v>
          </cell>
          <cell r="AG111">
            <v>0</v>
          </cell>
          <cell r="AH111">
            <v>0</v>
          </cell>
          <cell r="AP111">
            <v>20</v>
          </cell>
          <cell r="AQ111" t="str">
            <v>Resource</v>
          </cell>
          <cell r="AU111">
            <v>0</v>
          </cell>
          <cell r="AV111">
            <v>1127</v>
          </cell>
        </row>
        <row r="112">
          <cell r="AD112">
            <v>0</v>
          </cell>
          <cell r="AE112">
            <v>0</v>
          </cell>
          <cell r="AF112">
            <v>0</v>
          </cell>
          <cell r="AG112">
            <v>20000</v>
          </cell>
          <cell r="AH112">
            <v>20000</v>
          </cell>
          <cell r="AP112">
            <v>20</v>
          </cell>
          <cell r="AQ112" t="str">
            <v>Promo</v>
          </cell>
          <cell r="AU112">
            <v>20000</v>
          </cell>
          <cell r="AV112">
            <v>193731.65</v>
          </cell>
        </row>
        <row r="113">
          <cell r="AD113">
            <v>0</v>
          </cell>
          <cell r="AE113">
            <v>0</v>
          </cell>
          <cell r="AF113">
            <v>0</v>
          </cell>
          <cell r="AG113">
            <v>0</v>
          </cell>
          <cell r="AH113">
            <v>0</v>
          </cell>
          <cell r="AP113">
            <v>20</v>
          </cell>
          <cell r="AQ113" t="str">
            <v>FN</v>
          </cell>
          <cell r="AU113">
            <v>0</v>
          </cell>
          <cell r="AV113">
            <v>2340</v>
          </cell>
        </row>
        <row r="114">
          <cell r="AD114">
            <v>0</v>
          </cell>
          <cell r="AE114">
            <v>7395.49</v>
          </cell>
          <cell r="AF114">
            <v>7395.49</v>
          </cell>
          <cell r="AG114">
            <v>22021.829999999998</v>
          </cell>
          <cell r="AH114">
            <v>22021.829999999998</v>
          </cell>
          <cell r="AP114">
            <v>20</v>
          </cell>
          <cell r="AQ114" t="str">
            <v>Cons Other</v>
          </cell>
          <cell r="AU114">
            <v>22021.829999999998</v>
          </cell>
          <cell r="AV114">
            <v>344318.54</v>
          </cell>
        </row>
        <row r="115">
          <cell r="AD115">
            <v>0</v>
          </cell>
          <cell r="AE115">
            <v>5500</v>
          </cell>
          <cell r="AF115">
            <v>10500</v>
          </cell>
          <cell r="AG115">
            <v>60500</v>
          </cell>
          <cell r="AH115">
            <v>60500</v>
          </cell>
          <cell r="AP115">
            <v>20</v>
          </cell>
          <cell r="AQ115" t="str">
            <v>Land</v>
          </cell>
          <cell r="AU115">
            <v>60500</v>
          </cell>
          <cell r="AV115">
            <v>588163.56000000006</v>
          </cell>
        </row>
        <row r="116">
          <cell r="AD116">
            <v>4727</v>
          </cell>
          <cell r="AE116">
            <v>7905.5</v>
          </cell>
          <cell r="AF116">
            <v>11084</v>
          </cell>
          <cell r="AG116">
            <v>753.19000000000051</v>
          </cell>
          <cell r="AH116">
            <v>753.19000000000051</v>
          </cell>
          <cell r="AP116">
            <v>20</v>
          </cell>
          <cell r="AQ116" t="str">
            <v>Interconnect</v>
          </cell>
          <cell r="AU116">
            <v>753.19000000000051</v>
          </cell>
          <cell r="AV116">
            <v>341414.57</v>
          </cell>
        </row>
        <row r="117">
          <cell r="AD117">
            <v>6513.01</v>
          </cell>
          <cell r="AE117">
            <v>28634.959999999999</v>
          </cell>
          <cell r="AF117">
            <v>39760.910000000003</v>
          </cell>
          <cell r="AG117">
            <v>41199.090000000004</v>
          </cell>
          <cell r="AH117">
            <v>41199.090000000004</v>
          </cell>
          <cell r="AP117">
            <v>20</v>
          </cell>
          <cell r="AQ117" t="str">
            <v>Legal</v>
          </cell>
          <cell r="AU117">
            <v>41199.090000000004</v>
          </cell>
          <cell r="AV117">
            <v>234753.87000000002</v>
          </cell>
        </row>
        <row r="118">
          <cell r="AD118">
            <v>547.44000000000005</v>
          </cell>
          <cell r="AE118">
            <v>547.44000000000005</v>
          </cell>
          <cell r="AF118">
            <v>547.44000000000005</v>
          </cell>
          <cell r="AG118">
            <v>572.96</v>
          </cell>
          <cell r="AH118">
            <v>572.96</v>
          </cell>
          <cell r="AP118">
            <v>20</v>
          </cell>
          <cell r="AQ118" t="str">
            <v>Travel</v>
          </cell>
          <cell r="AU118">
            <v>572.96</v>
          </cell>
          <cell r="AV118">
            <v>46161.869999999995</v>
          </cell>
        </row>
        <row r="119">
          <cell r="AD119">
            <v>0</v>
          </cell>
          <cell r="AE119">
            <v>1500</v>
          </cell>
          <cell r="AF119">
            <v>1605.83</v>
          </cell>
          <cell r="AG119">
            <v>1605.83</v>
          </cell>
          <cell r="AH119">
            <v>1605.83</v>
          </cell>
          <cell r="AP119">
            <v>20</v>
          </cell>
          <cell r="AQ119" t="str">
            <v>Other</v>
          </cell>
          <cell r="AU119">
            <v>1605.83</v>
          </cell>
          <cell r="AV119">
            <v>44291.400000000009</v>
          </cell>
        </row>
        <row r="120">
          <cell r="AD120">
            <v>0</v>
          </cell>
          <cell r="AE120">
            <v>0</v>
          </cell>
          <cell r="AF120">
            <v>0</v>
          </cell>
          <cell r="AG120">
            <v>-38478.230000000003</v>
          </cell>
          <cell r="AH120">
            <v>-38478.230000000003</v>
          </cell>
          <cell r="AP120">
            <v>20</v>
          </cell>
          <cell r="AQ120" t="str">
            <v>Fin</v>
          </cell>
          <cell r="AU120">
            <v>-38478.230000000003</v>
          </cell>
          <cell r="AV120">
            <v>-363478.23</v>
          </cell>
        </row>
        <row r="121">
          <cell r="AD121">
            <v>10969.970000000019</v>
          </cell>
          <cell r="AE121">
            <v>50665.910000000018</v>
          </cell>
          <cell r="AF121">
            <v>70076.190000000017</v>
          </cell>
          <cell r="AG121">
            <v>107357.19</v>
          </cell>
          <cell r="AH121">
            <v>107357.19</v>
          </cell>
          <cell r="AU121">
            <v>107357.19</v>
          </cell>
          <cell r="AV121">
            <v>2422469.0100000002</v>
          </cell>
        </row>
        <row r="122">
          <cell r="AP122" t="str">
            <v>ON Hydro</v>
          </cell>
        </row>
        <row r="123">
          <cell r="AD123">
            <v>0</v>
          </cell>
          <cell r="AE123">
            <v>0</v>
          </cell>
          <cell r="AF123">
            <v>0</v>
          </cell>
          <cell r="AG123">
            <v>0</v>
          </cell>
          <cell r="AH123">
            <v>0</v>
          </cell>
          <cell r="AP123" t="str">
            <v>ON Hydro</v>
          </cell>
          <cell r="AQ123" t="str">
            <v>Eng</v>
          </cell>
          <cell r="AU123">
            <v>0</v>
          </cell>
          <cell r="AV123">
            <v>0</v>
          </cell>
        </row>
        <row r="124">
          <cell r="AD124">
            <v>0</v>
          </cell>
          <cell r="AE124">
            <v>0</v>
          </cell>
          <cell r="AF124">
            <v>0</v>
          </cell>
          <cell r="AG124">
            <v>0</v>
          </cell>
          <cell r="AH124">
            <v>0</v>
          </cell>
          <cell r="AP124" t="str">
            <v>ON Hydro</v>
          </cell>
          <cell r="AQ124" t="str">
            <v>Env</v>
          </cell>
          <cell r="AU124">
            <v>0</v>
          </cell>
          <cell r="AV124">
            <v>0</v>
          </cell>
        </row>
        <row r="125">
          <cell r="AD125">
            <v>0</v>
          </cell>
          <cell r="AE125">
            <v>0</v>
          </cell>
          <cell r="AF125">
            <v>0</v>
          </cell>
          <cell r="AG125">
            <v>0</v>
          </cell>
          <cell r="AH125">
            <v>0</v>
          </cell>
          <cell r="AP125" t="str">
            <v>ON Hydro</v>
          </cell>
          <cell r="AQ125" t="str">
            <v>Resource</v>
          </cell>
          <cell r="AU125">
            <v>0</v>
          </cell>
          <cell r="AV125">
            <v>0</v>
          </cell>
        </row>
        <row r="126">
          <cell r="AD126">
            <v>0</v>
          </cell>
          <cell r="AE126">
            <v>0</v>
          </cell>
          <cell r="AF126">
            <v>0</v>
          </cell>
          <cell r="AG126">
            <v>0</v>
          </cell>
          <cell r="AH126">
            <v>0</v>
          </cell>
          <cell r="AP126" t="str">
            <v>ON Hydro</v>
          </cell>
          <cell r="AQ126" t="str">
            <v>Promo</v>
          </cell>
          <cell r="AU126">
            <v>0</v>
          </cell>
          <cell r="AV126">
            <v>0</v>
          </cell>
        </row>
        <row r="127">
          <cell r="AD127">
            <v>0</v>
          </cell>
          <cell r="AE127">
            <v>0</v>
          </cell>
          <cell r="AF127">
            <v>0</v>
          </cell>
          <cell r="AG127">
            <v>0</v>
          </cell>
          <cell r="AH127">
            <v>0</v>
          </cell>
          <cell r="AP127" t="str">
            <v>ON Hydro</v>
          </cell>
          <cell r="AQ127" t="str">
            <v>FN</v>
          </cell>
          <cell r="AU127">
            <v>0</v>
          </cell>
          <cell r="AV127">
            <v>0</v>
          </cell>
        </row>
        <row r="128">
          <cell r="AD128">
            <v>0</v>
          </cell>
          <cell r="AE128">
            <v>0</v>
          </cell>
          <cell r="AF128">
            <v>0</v>
          </cell>
          <cell r="AG128">
            <v>0</v>
          </cell>
          <cell r="AH128">
            <v>0</v>
          </cell>
          <cell r="AP128" t="str">
            <v>ON Hydro</v>
          </cell>
          <cell r="AQ128" t="str">
            <v>Cons Other</v>
          </cell>
          <cell r="AU128">
            <v>0</v>
          </cell>
          <cell r="AV128">
            <v>0</v>
          </cell>
        </row>
        <row r="129">
          <cell r="AD129">
            <v>0</v>
          </cell>
          <cell r="AE129">
            <v>0</v>
          </cell>
          <cell r="AF129">
            <v>0</v>
          </cell>
          <cell r="AG129">
            <v>0</v>
          </cell>
          <cell r="AH129">
            <v>0</v>
          </cell>
          <cell r="AP129" t="str">
            <v>ON Hydro</v>
          </cell>
          <cell r="AQ129" t="str">
            <v>Land</v>
          </cell>
          <cell r="AU129">
            <v>0</v>
          </cell>
          <cell r="AV129">
            <v>45000</v>
          </cell>
        </row>
        <row r="130">
          <cell r="AD130">
            <v>0</v>
          </cell>
          <cell r="AE130">
            <v>0</v>
          </cell>
          <cell r="AF130">
            <v>0</v>
          </cell>
          <cell r="AG130">
            <v>0</v>
          </cell>
          <cell r="AH130">
            <v>0</v>
          </cell>
          <cell r="AP130" t="str">
            <v>ON Hydro</v>
          </cell>
          <cell r="AQ130" t="str">
            <v>Interconnect</v>
          </cell>
          <cell r="AU130">
            <v>0</v>
          </cell>
          <cell r="AV130">
            <v>0</v>
          </cell>
        </row>
        <row r="131">
          <cell r="AD131">
            <v>1618.3999999999999</v>
          </cell>
          <cell r="AE131">
            <v>1618.3999999999999</v>
          </cell>
          <cell r="AF131">
            <v>1618.3999999999999</v>
          </cell>
          <cell r="AG131">
            <v>1618.3999999999999</v>
          </cell>
          <cell r="AH131">
            <v>1618.3999999999999</v>
          </cell>
          <cell r="AP131" t="str">
            <v>ON Hydro</v>
          </cell>
          <cell r="AQ131" t="str">
            <v>Legal</v>
          </cell>
          <cell r="AU131">
            <v>1618.3999999999999</v>
          </cell>
          <cell r="AV131">
            <v>1618.3999999999999</v>
          </cell>
        </row>
        <row r="132">
          <cell r="AD132">
            <v>0</v>
          </cell>
          <cell r="AE132">
            <v>0</v>
          </cell>
          <cell r="AF132">
            <v>0</v>
          </cell>
          <cell r="AG132">
            <v>0</v>
          </cell>
          <cell r="AH132">
            <v>0</v>
          </cell>
          <cell r="AP132" t="str">
            <v>ON Hydro</v>
          </cell>
          <cell r="AQ132" t="str">
            <v>Travel</v>
          </cell>
          <cell r="AU132">
            <v>0</v>
          </cell>
          <cell r="AV132">
            <v>0</v>
          </cell>
        </row>
        <row r="133">
          <cell r="AD133">
            <v>0</v>
          </cell>
          <cell r="AE133">
            <v>0</v>
          </cell>
          <cell r="AF133">
            <v>0</v>
          </cell>
          <cell r="AG133">
            <v>0</v>
          </cell>
          <cell r="AH133">
            <v>0</v>
          </cell>
          <cell r="AP133" t="str">
            <v>ON Hydro</v>
          </cell>
          <cell r="AQ133" t="str">
            <v>Other</v>
          </cell>
          <cell r="AU133">
            <v>0</v>
          </cell>
          <cell r="AV133">
            <v>0</v>
          </cell>
        </row>
        <row r="134">
          <cell r="AD134">
            <v>0</v>
          </cell>
          <cell r="AE134">
            <v>0</v>
          </cell>
          <cell r="AF134">
            <v>0</v>
          </cell>
          <cell r="AG134">
            <v>0</v>
          </cell>
          <cell r="AH134">
            <v>0</v>
          </cell>
          <cell r="AP134" t="str">
            <v>ON Hydro</v>
          </cell>
          <cell r="AQ134" t="str">
            <v>Fin</v>
          </cell>
          <cell r="AU134">
            <v>0</v>
          </cell>
          <cell r="AV134">
            <v>0</v>
          </cell>
        </row>
        <row r="135">
          <cell r="AD135">
            <v>1618.3999999999999</v>
          </cell>
          <cell r="AE135">
            <v>1618.3999999999999</v>
          </cell>
          <cell r="AF135">
            <v>1618.3999999999999</v>
          </cell>
          <cell r="AG135">
            <v>1618.3999999999999</v>
          </cell>
          <cell r="AH135">
            <v>1618.3999999999999</v>
          </cell>
          <cell r="AU135">
            <v>1618.3999999999999</v>
          </cell>
          <cell r="AV135">
            <v>46618.400000000001</v>
          </cell>
        </row>
        <row r="136">
          <cell r="AP136" t="str">
            <v>ON Thermal</v>
          </cell>
        </row>
        <row r="137">
          <cell r="AD137">
            <v>0</v>
          </cell>
          <cell r="AE137">
            <v>0</v>
          </cell>
          <cell r="AF137">
            <v>0</v>
          </cell>
          <cell r="AG137">
            <v>0</v>
          </cell>
          <cell r="AH137">
            <v>0</v>
          </cell>
          <cell r="AP137" t="str">
            <v>ON Thermal</v>
          </cell>
          <cell r="AQ137" t="str">
            <v>Eng</v>
          </cell>
          <cell r="AU137">
            <v>0</v>
          </cell>
          <cell r="AV137">
            <v>0</v>
          </cell>
        </row>
        <row r="138">
          <cell r="AD138">
            <v>0</v>
          </cell>
          <cell r="AE138">
            <v>0</v>
          </cell>
          <cell r="AF138">
            <v>0</v>
          </cell>
          <cell r="AG138">
            <v>0</v>
          </cell>
          <cell r="AH138">
            <v>0</v>
          </cell>
          <cell r="AP138" t="str">
            <v>ON Thermal</v>
          </cell>
          <cell r="AQ138" t="str">
            <v>Env</v>
          </cell>
          <cell r="AU138">
            <v>0</v>
          </cell>
          <cell r="AV138">
            <v>0</v>
          </cell>
        </row>
        <row r="139">
          <cell r="AD139">
            <v>0</v>
          </cell>
          <cell r="AE139">
            <v>0</v>
          </cell>
          <cell r="AF139">
            <v>0</v>
          </cell>
          <cell r="AG139">
            <v>0</v>
          </cell>
          <cell r="AH139">
            <v>0</v>
          </cell>
          <cell r="AP139" t="str">
            <v>ON Thermal</v>
          </cell>
          <cell r="AQ139" t="str">
            <v>Resource</v>
          </cell>
          <cell r="AU139">
            <v>0</v>
          </cell>
          <cell r="AV139">
            <v>0</v>
          </cell>
        </row>
        <row r="140">
          <cell r="AD140">
            <v>0</v>
          </cell>
          <cell r="AE140">
            <v>0</v>
          </cell>
          <cell r="AF140">
            <v>0</v>
          </cell>
          <cell r="AG140">
            <v>0</v>
          </cell>
          <cell r="AH140">
            <v>0</v>
          </cell>
          <cell r="AP140" t="str">
            <v>ON Thermal</v>
          </cell>
          <cell r="AQ140" t="str">
            <v>Promo</v>
          </cell>
          <cell r="AU140">
            <v>0</v>
          </cell>
          <cell r="AV140">
            <v>0</v>
          </cell>
        </row>
        <row r="141">
          <cell r="AD141">
            <v>0</v>
          </cell>
          <cell r="AE141">
            <v>0</v>
          </cell>
          <cell r="AF141">
            <v>0</v>
          </cell>
          <cell r="AG141">
            <v>0</v>
          </cell>
          <cell r="AH141">
            <v>0</v>
          </cell>
          <cell r="AP141" t="str">
            <v>ON Thermal</v>
          </cell>
          <cell r="AQ141" t="str">
            <v>FN</v>
          </cell>
          <cell r="AU141">
            <v>0</v>
          </cell>
          <cell r="AV141">
            <v>15047.169999999998</v>
          </cell>
        </row>
        <row r="142">
          <cell r="AD142">
            <v>0</v>
          </cell>
          <cell r="AE142">
            <v>0</v>
          </cell>
          <cell r="AF142">
            <v>0</v>
          </cell>
          <cell r="AG142">
            <v>0</v>
          </cell>
          <cell r="AH142">
            <v>0</v>
          </cell>
          <cell r="AP142" t="str">
            <v>ON Thermal</v>
          </cell>
          <cell r="AQ142" t="str">
            <v>Cons Other</v>
          </cell>
          <cell r="AU142">
            <v>0</v>
          </cell>
          <cell r="AV142">
            <v>0</v>
          </cell>
        </row>
        <row r="143">
          <cell r="AD143">
            <v>0</v>
          </cell>
          <cell r="AE143">
            <v>0</v>
          </cell>
          <cell r="AF143">
            <v>0</v>
          </cell>
          <cell r="AG143">
            <v>0</v>
          </cell>
          <cell r="AH143">
            <v>0</v>
          </cell>
          <cell r="AP143" t="str">
            <v>ON Thermal</v>
          </cell>
          <cell r="AQ143" t="str">
            <v>Land</v>
          </cell>
          <cell r="AU143">
            <v>0</v>
          </cell>
          <cell r="AV143">
            <v>0</v>
          </cell>
        </row>
        <row r="144">
          <cell r="AD144">
            <v>0</v>
          </cell>
          <cell r="AE144">
            <v>0</v>
          </cell>
          <cell r="AF144">
            <v>0</v>
          </cell>
          <cell r="AG144">
            <v>0</v>
          </cell>
          <cell r="AH144">
            <v>0</v>
          </cell>
          <cell r="AP144" t="str">
            <v>ON Thermal</v>
          </cell>
          <cell r="AQ144" t="str">
            <v>Interconnect</v>
          </cell>
          <cell r="AU144">
            <v>0</v>
          </cell>
          <cell r="AV144">
            <v>1385.5</v>
          </cell>
        </row>
        <row r="145">
          <cell r="AD145">
            <v>0</v>
          </cell>
          <cell r="AE145">
            <v>193.5</v>
          </cell>
          <cell r="AF145">
            <v>193.5</v>
          </cell>
          <cell r="AG145">
            <v>193.5</v>
          </cell>
          <cell r="AH145">
            <v>193.5</v>
          </cell>
          <cell r="AP145" t="str">
            <v>ON Thermal</v>
          </cell>
          <cell r="AQ145" t="str">
            <v>Legal</v>
          </cell>
          <cell r="AU145">
            <v>193.5</v>
          </cell>
          <cell r="AV145">
            <v>3857.38</v>
          </cell>
        </row>
        <row r="146">
          <cell r="AD146">
            <v>0</v>
          </cell>
          <cell r="AE146">
            <v>0</v>
          </cell>
          <cell r="AF146">
            <v>0</v>
          </cell>
          <cell r="AG146">
            <v>0</v>
          </cell>
          <cell r="AH146">
            <v>0</v>
          </cell>
          <cell r="AP146" t="str">
            <v>ON Thermal</v>
          </cell>
          <cell r="AQ146" t="str">
            <v>Travel</v>
          </cell>
          <cell r="AU146">
            <v>0</v>
          </cell>
          <cell r="AV146">
            <v>3262.19</v>
          </cell>
        </row>
        <row r="147">
          <cell r="AD147">
            <v>0</v>
          </cell>
          <cell r="AE147">
            <v>0</v>
          </cell>
          <cell r="AF147">
            <v>0</v>
          </cell>
          <cell r="AG147">
            <v>0</v>
          </cell>
          <cell r="AH147">
            <v>0</v>
          </cell>
          <cell r="AP147" t="str">
            <v>ON Thermal</v>
          </cell>
          <cell r="AQ147" t="str">
            <v>Other</v>
          </cell>
          <cell r="AU147">
            <v>0</v>
          </cell>
          <cell r="AV147">
            <v>337.82</v>
          </cell>
        </row>
        <row r="148">
          <cell r="AD148">
            <v>0</v>
          </cell>
          <cell r="AE148">
            <v>0</v>
          </cell>
          <cell r="AF148">
            <v>0</v>
          </cell>
          <cell r="AG148">
            <v>0</v>
          </cell>
          <cell r="AH148">
            <v>0</v>
          </cell>
          <cell r="AP148" t="str">
            <v>ON Thermal</v>
          </cell>
          <cell r="AQ148" t="str">
            <v>Fin</v>
          </cell>
          <cell r="AU148">
            <v>0</v>
          </cell>
          <cell r="AV148">
            <v>0</v>
          </cell>
        </row>
        <row r="149">
          <cell r="AD149">
            <v>0</v>
          </cell>
          <cell r="AE149">
            <v>193.5</v>
          </cell>
          <cell r="AF149">
            <v>193.5</v>
          </cell>
          <cell r="AG149">
            <v>193.5</v>
          </cell>
          <cell r="AH149">
            <v>193.5</v>
          </cell>
          <cell r="AP149" t="str">
            <v>ON Thermal</v>
          </cell>
          <cell r="AU149">
            <v>193.5</v>
          </cell>
          <cell r="AV149">
            <v>23890.059999999998</v>
          </cell>
        </row>
        <row r="150">
          <cell r="AP150" t="str">
            <v>ON Thermal</v>
          </cell>
        </row>
        <row r="151">
          <cell r="AD151">
            <v>0</v>
          </cell>
          <cell r="AE151">
            <v>0</v>
          </cell>
          <cell r="AF151">
            <v>0</v>
          </cell>
          <cell r="AG151">
            <v>0</v>
          </cell>
          <cell r="AH151">
            <v>0</v>
          </cell>
          <cell r="AP151" t="str">
            <v>ON Thermal</v>
          </cell>
          <cell r="AQ151" t="str">
            <v>Eng</v>
          </cell>
          <cell r="AU151">
            <v>0</v>
          </cell>
          <cell r="AV151">
            <v>0</v>
          </cell>
        </row>
        <row r="152">
          <cell r="AD152">
            <v>0</v>
          </cell>
          <cell r="AE152">
            <v>2900</v>
          </cell>
          <cell r="AF152">
            <v>2900</v>
          </cell>
          <cell r="AG152">
            <v>2900</v>
          </cell>
          <cell r="AH152">
            <v>2900</v>
          </cell>
          <cell r="AP152" t="str">
            <v>ON Thermal</v>
          </cell>
          <cell r="AQ152" t="str">
            <v>Env</v>
          </cell>
          <cell r="AU152">
            <v>2900</v>
          </cell>
          <cell r="AV152">
            <v>2900</v>
          </cell>
        </row>
        <row r="153">
          <cell r="AD153">
            <v>0</v>
          </cell>
          <cell r="AE153">
            <v>0</v>
          </cell>
          <cell r="AF153">
            <v>0</v>
          </cell>
          <cell r="AG153">
            <v>0</v>
          </cell>
          <cell r="AH153">
            <v>0</v>
          </cell>
          <cell r="AP153" t="str">
            <v>ON Thermal</v>
          </cell>
          <cell r="AQ153" t="str">
            <v>Resource</v>
          </cell>
          <cell r="AU153">
            <v>0</v>
          </cell>
          <cell r="AV153">
            <v>0</v>
          </cell>
        </row>
        <row r="154">
          <cell r="AD154">
            <v>0</v>
          </cell>
          <cell r="AE154">
            <v>0</v>
          </cell>
          <cell r="AF154">
            <v>0</v>
          </cell>
          <cell r="AG154">
            <v>0</v>
          </cell>
          <cell r="AH154">
            <v>0</v>
          </cell>
          <cell r="AP154" t="str">
            <v>ON Thermal</v>
          </cell>
          <cell r="AQ154" t="str">
            <v>Promo</v>
          </cell>
          <cell r="AU154">
            <v>0</v>
          </cell>
          <cell r="AV154">
            <v>0</v>
          </cell>
        </row>
        <row r="155">
          <cell r="AD155">
            <v>0</v>
          </cell>
          <cell r="AE155">
            <v>0</v>
          </cell>
          <cell r="AF155">
            <v>0</v>
          </cell>
          <cell r="AG155">
            <v>0</v>
          </cell>
          <cell r="AH155">
            <v>0</v>
          </cell>
          <cell r="AP155" t="str">
            <v>ON Thermal</v>
          </cell>
          <cell r="AQ155" t="str">
            <v>FN</v>
          </cell>
          <cell r="AU155">
            <v>0</v>
          </cell>
          <cell r="AV155">
            <v>0</v>
          </cell>
        </row>
        <row r="156">
          <cell r="AD156">
            <v>0</v>
          </cell>
          <cell r="AE156">
            <v>0</v>
          </cell>
          <cell r="AF156">
            <v>0</v>
          </cell>
          <cell r="AG156">
            <v>0</v>
          </cell>
          <cell r="AH156">
            <v>0</v>
          </cell>
          <cell r="AP156" t="str">
            <v>ON Thermal</v>
          </cell>
          <cell r="AQ156" t="str">
            <v>Cons Other</v>
          </cell>
          <cell r="AU156">
            <v>0</v>
          </cell>
          <cell r="AV156">
            <v>0</v>
          </cell>
        </row>
        <row r="157">
          <cell r="AD157">
            <v>15725</v>
          </cell>
          <cell r="AE157">
            <v>15725</v>
          </cell>
          <cell r="AF157">
            <v>15725</v>
          </cell>
          <cell r="AG157">
            <v>15725</v>
          </cell>
          <cell r="AH157">
            <v>15725</v>
          </cell>
          <cell r="AP157" t="str">
            <v>ON Thermal</v>
          </cell>
          <cell r="AQ157" t="str">
            <v>Land</v>
          </cell>
          <cell r="AU157">
            <v>15725</v>
          </cell>
          <cell r="AV157">
            <v>25725</v>
          </cell>
        </row>
        <row r="158">
          <cell r="AD158">
            <v>0</v>
          </cell>
          <cell r="AE158">
            <v>0</v>
          </cell>
          <cell r="AF158">
            <v>0</v>
          </cell>
          <cell r="AG158">
            <v>0</v>
          </cell>
          <cell r="AH158">
            <v>0</v>
          </cell>
          <cell r="AP158" t="str">
            <v>ON Thermal</v>
          </cell>
          <cell r="AQ158" t="str">
            <v>Interconnect</v>
          </cell>
          <cell r="AU158">
            <v>0</v>
          </cell>
          <cell r="AV158">
            <v>0</v>
          </cell>
        </row>
        <row r="159">
          <cell r="AD159">
            <v>5949.34</v>
          </cell>
          <cell r="AE159">
            <v>10298.52</v>
          </cell>
          <cell r="AF159">
            <v>10298.52</v>
          </cell>
          <cell r="AG159">
            <v>10298.52</v>
          </cell>
          <cell r="AH159">
            <v>10298.52</v>
          </cell>
          <cell r="AP159" t="str">
            <v>ON Thermal</v>
          </cell>
          <cell r="AQ159" t="str">
            <v>Legal</v>
          </cell>
          <cell r="AU159">
            <v>10298.52</v>
          </cell>
          <cell r="AV159">
            <v>17695.57</v>
          </cell>
        </row>
        <row r="160">
          <cell r="AD160">
            <v>0</v>
          </cell>
          <cell r="AE160">
            <v>0</v>
          </cell>
          <cell r="AF160">
            <v>0</v>
          </cell>
          <cell r="AG160">
            <v>0</v>
          </cell>
          <cell r="AH160">
            <v>0</v>
          </cell>
          <cell r="AP160" t="str">
            <v>ON Thermal</v>
          </cell>
          <cell r="AQ160" t="str">
            <v>Travel</v>
          </cell>
          <cell r="AU160">
            <v>0</v>
          </cell>
          <cell r="AV160">
            <v>0</v>
          </cell>
        </row>
        <row r="161">
          <cell r="AD161">
            <v>0</v>
          </cell>
          <cell r="AE161">
            <v>0</v>
          </cell>
          <cell r="AF161">
            <v>0</v>
          </cell>
          <cell r="AG161">
            <v>533.14</v>
          </cell>
          <cell r="AH161">
            <v>533.14</v>
          </cell>
          <cell r="AP161" t="str">
            <v>ON Thermal</v>
          </cell>
          <cell r="AQ161" t="str">
            <v>Other</v>
          </cell>
          <cell r="AU161">
            <v>533.14</v>
          </cell>
          <cell r="AV161">
            <v>533.14</v>
          </cell>
        </row>
        <row r="162">
          <cell r="AD162">
            <v>0</v>
          </cell>
          <cell r="AE162">
            <v>0</v>
          </cell>
          <cell r="AF162">
            <v>0</v>
          </cell>
          <cell r="AG162">
            <v>0</v>
          </cell>
          <cell r="AH162">
            <v>0</v>
          </cell>
          <cell r="AP162" t="str">
            <v>ON Thermal</v>
          </cell>
          <cell r="AQ162" t="str">
            <v>Fin</v>
          </cell>
          <cell r="AU162">
            <v>0</v>
          </cell>
          <cell r="AV162">
            <v>0</v>
          </cell>
        </row>
        <row r="163">
          <cell r="AD163">
            <v>21674.34</v>
          </cell>
          <cell r="AE163">
            <v>28923.52</v>
          </cell>
          <cell r="AF163">
            <v>28923.52</v>
          </cell>
          <cell r="AG163">
            <v>29456.66</v>
          </cell>
          <cell r="AH163">
            <v>29456.66</v>
          </cell>
          <cell r="AP163" t="str">
            <v>ON Thermal</v>
          </cell>
          <cell r="AU163">
            <v>29456.66</v>
          </cell>
          <cell r="AV163">
            <v>46853.71</v>
          </cell>
        </row>
        <row r="165">
          <cell r="AD165">
            <v>0</v>
          </cell>
          <cell r="AE165">
            <v>0</v>
          </cell>
          <cell r="AF165">
            <v>0</v>
          </cell>
          <cell r="AG165">
            <v>0</v>
          </cell>
          <cell r="AH165">
            <v>0</v>
          </cell>
          <cell r="AP165" t="str">
            <v>ON Hydro</v>
          </cell>
          <cell r="AQ165" t="str">
            <v>Eng</v>
          </cell>
          <cell r="AU165">
            <v>0</v>
          </cell>
          <cell r="AV165">
            <v>0</v>
          </cell>
        </row>
        <row r="166">
          <cell r="AD166">
            <v>0</v>
          </cell>
          <cell r="AE166">
            <v>0</v>
          </cell>
          <cell r="AF166">
            <v>0</v>
          </cell>
          <cell r="AG166">
            <v>0</v>
          </cell>
          <cell r="AH166">
            <v>0</v>
          </cell>
          <cell r="AP166" t="str">
            <v>ON Hydro</v>
          </cell>
          <cell r="AQ166" t="str">
            <v>Env</v>
          </cell>
          <cell r="AU166">
            <v>0</v>
          </cell>
          <cell r="AV166">
            <v>0</v>
          </cell>
        </row>
        <row r="167">
          <cell r="AD167">
            <v>0</v>
          </cell>
          <cell r="AE167">
            <v>0</v>
          </cell>
          <cell r="AF167">
            <v>0</v>
          </cell>
          <cell r="AG167">
            <v>0</v>
          </cell>
          <cell r="AH167">
            <v>0</v>
          </cell>
          <cell r="AP167" t="str">
            <v>ON Hydro</v>
          </cell>
          <cell r="AQ167" t="str">
            <v>Resource</v>
          </cell>
          <cell r="AU167">
            <v>0</v>
          </cell>
          <cell r="AV167">
            <v>0</v>
          </cell>
        </row>
        <row r="168">
          <cell r="AD168">
            <v>0</v>
          </cell>
          <cell r="AE168">
            <v>0</v>
          </cell>
          <cell r="AF168">
            <v>0</v>
          </cell>
          <cell r="AG168">
            <v>0</v>
          </cell>
          <cell r="AH168">
            <v>0</v>
          </cell>
          <cell r="AP168" t="str">
            <v>ON Hydro</v>
          </cell>
          <cell r="AQ168" t="str">
            <v>Promo</v>
          </cell>
          <cell r="AU168">
            <v>0</v>
          </cell>
          <cell r="AV168">
            <v>0</v>
          </cell>
        </row>
        <row r="169">
          <cell r="AD169">
            <v>0</v>
          </cell>
          <cell r="AE169">
            <v>0</v>
          </cell>
          <cell r="AF169">
            <v>0</v>
          </cell>
          <cell r="AG169">
            <v>0</v>
          </cell>
          <cell r="AH169">
            <v>0</v>
          </cell>
          <cell r="AP169" t="str">
            <v>ON Hydro</v>
          </cell>
          <cell r="AQ169" t="str">
            <v>FN</v>
          </cell>
          <cell r="AU169">
            <v>0</v>
          </cell>
          <cell r="AV169">
            <v>0</v>
          </cell>
        </row>
        <row r="170">
          <cell r="AD170">
            <v>0</v>
          </cell>
          <cell r="AE170">
            <v>0</v>
          </cell>
          <cell r="AF170">
            <v>0</v>
          </cell>
          <cell r="AG170">
            <v>0</v>
          </cell>
          <cell r="AH170">
            <v>0</v>
          </cell>
          <cell r="AP170" t="str">
            <v>ON Hydro</v>
          </cell>
          <cell r="AQ170" t="str">
            <v>Cons Other</v>
          </cell>
          <cell r="AU170">
            <v>0</v>
          </cell>
          <cell r="AV170">
            <v>0</v>
          </cell>
        </row>
        <row r="171">
          <cell r="AD171">
            <v>0</v>
          </cell>
          <cell r="AE171">
            <v>0</v>
          </cell>
          <cell r="AF171">
            <v>0</v>
          </cell>
          <cell r="AG171">
            <v>0</v>
          </cell>
          <cell r="AH171">
            <v>0</v>
          </cell>
          <cell r="AP171" t="str">
            <v>ON Hydro</v>
          </cell>
          <cell r="AQ171" t="str">
            <v>Land</v>
          </cell>
          <cell r="AU171">
            <v>0</v>
          </cell>
          <cell r="AV171">
            <v>0</v>
          </cell>
        </row>
        <row r="172">
          <cell r="AD172">
            <v>0</v>
          </cell>
          <cell r="AE172">
            <v>0</v>
          </cell>
          <cell r="AF172">
            <v>0</v>
          </cell>
          <cell r="AG172">
            <v>0</v>
          </cell>
          <cell r="AH172">
            <v>0</v>
          </cell>
          <cell r="AP172" t="str">
            <v>ON Hydro</v>
          </cell>
          <cell r="AQ172" t="str">
            <v>Interconnect</v>
          </cell>
          <cell r="AU172">
            <v>0</v>
          </cell>
          <cell r="AV172">
            <v>0</v>
          </cell>
        </row>
        <row r="173">
          <cell r="AD173">
            <v>0</v>
          </cell>
          <cell r="AE173">
            <v>0</v>
          </cell>
          <cell r="AF173">
            <v>0</v>
          </cell>
          <cell r="AG173">
            <v>0</v>
          </cell>
          <cell r="AH173">
            <v>0</v>
          </cell>
          <cell r="AP173" t="str">
            <v>ON Hydro</v>
          </cell>
          <cell r="AQ173" t="str">
            <v>Legal</v>
          </cell>
          <cell r="AU173">
            <v>0</v>
          </cell>
          <cell r="AV173">
            <v>0</v>
          </cell>
        </row>
        <row r="174">
          <cell r="AD174">
            <v>0</v>
          </cell>
          <cell r="AE174">
            <v>0</v>
          </cell>
          <cell r="AF174">
            <v>0</v>
          </cell>
          <cell r="AG174">
            <v>0</v>
          </cell>
          <cell r="AH174">
            <v>0</v>
          </cell>
          <cell r="AP174" t="str">
            <v>ON Hydro</v>
          </cell>
          <cell r="AQ174" t="str">
            <v>Travel</v>
          </cell>
          <cell r="AU174">
            <v>0</v>
          </cell>
          <cell r="AV174">
            <v>0</v>
          </cell>
        </row>
        <row r="175">
          <cell r="AD175">
            <v>0</v>
          </cell>
          <cell r="AE175">
            <v>0</v>
          </cell>
          <cell r="AF175">
            <v>0</v>
          </cell>
          <cell r="AG175">
            <v>0</v>
          </cell>
          <cell r="AH175">
            <v>0</v>
          </cell>
          <cell r="AP175" t="str">
            <v>ON Hydro</v>
          </cell>
          <cell r="AQ175" t="str">
            <v>Other</v>
          </cell>
          <cell r="AU175">
            <v>0</v>
          </cell>
          <cell r="AV175">
            <v>0</v>
          </cell>
        </row>
        <row r="176">
          <cell r="AD176">
            <v>212.98</v>
          </cell>
          <cell r="AE176">
            <v>632.01</v>
          </cell>
          <cell r="AF176">
            <v>845.04</v>
          </cell>
          <cell r="AG176">
            <v>1058.03</v>
          </cell>
          <cell r="AH176">
            <v>1058.03</v>
          </cell>
          <cell r="AP176" t="str">
            <v>ON Hydro</v>
          </cell>
          <cell r="AQ176" t="str">
            <v>Fin</v>
          </cell>
          <cell r="AU176">
            <v>1058.03</v>
          </cell>
          <cell r="AV176">
            <v>1690.06</v>
          </cell>
        </row>
        <row r="177">
          <cell r="AD177">
            <v>212.98</v>
          </cell>
          <cell r="AE177">
            <v>632.01</v>
          </cell>
          <cell r="AF177">
            <v>845.04</v>
          </cell>
          <cell r="AG177">
            <v>1058.03</v>
          </cell>
          <cell r="AH177">
            <v>1058.03</v>
          </cell>
          <cell r="AU177">
            <v>1058.03</v>
          </cell>
          <cell r="AV177">
            <v>1690.06</v>
          </cell>
        </row>
        <row r="179">
          <cell r="AD179">
            <v>378670.17</v>
          </cell>
          <cell r="AE179">
            <v>1057303.06</v>
          </cell>
          <cell r="AF179">
            <v>1781298.97</v>
          </cell>
          <cell r="AG179">
            <v>2948486.899999999</v>
          </cell>
          <cell r="AH179">
            <v>2948486.899999999</v>
          </cell>
          <cell r="AU179">
            <v>2948486.8999999994</v>
          </cell>
          <cell r="AV179">
            <v>9031363.0500000007</v>
          </cell>
        </row>
        <row r="181">
          <cell r="AD181">
            <v>0</v>
          </cell>
          <cell r="AE181">
            <v>0</v>
          </cell>
          <cell r="AF181">
            <v>0</v>
          </cell>
          <cell r="AG181">
            <v>0</v>
          </cell>
          <cell r="AH181">
            <v>0</v>
          </cell>
          <cell r="AP181" t="str">
            <v>AB thermal</v>
          </cell>
          <cell r="AQ181" t="str">
            <v>Eng</v>
          </cell>
          <cell r="AU181">
            <v>0</v>
          </cell>
          <cell r="AV181">
            <v>0</v>
          </cell>
        </row>
        <row r="182">
          <cell r="AD182">
            <v>0</v>
          </cell>
          <cell r="AE182">
            <v>0</v>
          </cell>
          <cell r="AF182">
            <v>0</v>
          </cell>
          <cell r="AG182">
            <v>0</v>
          </cell>
          <cell r="AH182">
            <v>0</v>
          </cell>
          <cell r="AP182" t="str">
            <v>AB thermal</v>
          </cell>
          <cell r="AQ182" t="str">
            <v>Env</v>
          </cell>
          <cell r="AU182">
            <v>0</v>
          </cell>
          <cell r="AV182">
            <v>0</v>
          </cell>
        </row>
        <row r="183">
          <cell r="AD183">
            <v>0</v>
          </cell>
          <cell r="AE183">
            <v>0</v>
          </cell>
          <cell r="AF183">
            <v>0</v>
          </cell>
          <cell r="AG183">
            <v>0</v>
          </cell>
          <cell r="AH183">
            <v>0</v>
          </cell>
          <cell r="AP183" t="str">
            <v>AB thermal</v>
          </cell>
          <cell r="AQ183" t="str">
            <v>Resource</v>
          </cell>
          <cell r="AU183">
            <v>0</v>
          </cell>
          <cell r="AV183">
            <v>0</v>
          </cell>
        </row>
        <row r="184">
          <cell r="AD184">
            <v>0</v>
          </cell>
          <cell r="AE184">
            <v>0</v>
          </cell>
          <cell r="AF184">
            <v>0</v>
          </cell>
          <cell r="AG184">
            <v>0</v>
          </cell>
          <cell r="AH184">
            <v>0</v>
          </cell>
          <cell r="AP184" t="str">
            <v>AB thermal</v>
          </cell>
          <cell r="AQ184" t="str">
            <v>Promo</v>
          </cell>
          <cell r="AU184">
            <v>0</v>
          </cell>
          <cell r="AV184">
            <v>0</v>
          </cell>
        </row>
        <row r="185">
          <cell r="AD185">
            <v>0</v>
          </cell>
          <cell r="AE185">
            <v>0</v>
          </cell>
          <cell r="AF185">
            <v>0</v>
          </cell>
          <cell r="AG185">
            <v>0</v>
          </cell>
          <cell r="AH185">
            <v>0</v>
          </cell>
          <cell r="AP185" t="str">
            <v>AB thermal</v>
          </cell>
          <cell r="AQ185" t="str">
            <v>FN</v>
          </cell>
          <cell r="AU185">
            <v>0</v>
          </cell>
          <cell r="AV185">
            <v>0</v>
          </cell>
        </row>
        <row r="186">
          <cell r="AD186">
            <v>0</v>
          </cell>
          <cell r="AE186">
            <v>0</v>
          </cell>
          <cell r="AF186">
            <v>0</v>
          </cell>
          <cell r="AG186">
            <v>0</v>
          </cell>
          <cell r="AH186">
            <v>0</v>
          </cell>
          <cell r="AP186" t="str">
            <v>AB thermal</v>
          </cell>
          <cell r="AQ186" t="str">
            <v>Cons Other</v>
          </cell>
          <cell r="AU186">
            <v>0</v>
          </cell>
          <cell r="AV186">
            <v>0</v>
          </cell>
        </row>
        <row r="187">
          <cell r="AD187">
            <v>0</v>
          </cell>
          <cell r="AE187">
            <v>0</v>
          </cell>
          <cell r="AF187">
            <v>0</v>
          </cell>
          <cell r="AG187">
            <v>0</v>
          </cell>
          <cell r="AH187">
            <v>0</v>
          </cell>
          <cell r="AP187" t="str">
            <v>AB thermal</v>
          </cell>
          <cell r="AQ187" t="str">
            <v>Land</v>
          </cell>
          <cell r="AU187">
            <v>0</v>
          </cell>
          <cell r="AV187">
            <v>0</v>
          </cell>
        </row>
        <row r="188">
          <cell r="AD188">
            <v>0</v>
          </cell>
          <cell r="AE188">
            <v>0</v>
          </cell>
          <cell r="AF188">
            <v>0</v>
          </cell>
          <cell r="AG188">
            <v>0</v>
          </cell>
          <cell r="AH188">
            <v>0</v>
          </cell>
          <cell r="AP188" t="str">
            <v>AB thermal</v>
          </cell>
          <cell r="AQ188" t="str">
            <v>Interconnect</v>
          </cell>
          <cell r="AU188">
            <v>0</v>
          </cell>
          <cell r="AV188">
            <v>0</v>
          </cell>
        </row>
        <row r="189">
          <cell r="AD189">
            <v>0</v>
          </cell>
          <cell r="AE189">
            <v>0</v>
          </cell>
          <cell r="AF189">
            <v>0</v>
          </cell>
          <cell r="AG189">
            <v>0</v>
          </cell>
          <cell r="AH189">
            <v>0</v>
          </cell>
          <cell r="AP189" t="str">
            <v>AB thermal</v>
          </cell>
          <cell r="AQ189" t="str">
            <v>Legal</v>
          </cell>
          <cell r="AU189">
            <v>0</v>
          </cell>
          <cell r="AV189">
            <v>0</v>
          </cell>
        </row>
        <row r="190">
          <cell r="AD190">
            <v>0</v>
          </cell>
          <cell r="AE190">
            <v>0</v>
          </cell>
          <cell r="AF190">
            <v>0</v>
          </cell>
          <cell r="AG190">
            <v>0</v>
          </cell>
          <cell r="AH190">
            <v>0</v>
          </cell>
          <cell r="AP190" t="str">
            <v>AB thermal</v>
          </cell>
          <cell r="AQ190" t="str">
            <v>Travel</v>
          </cell>
          <cell r="AU190">
            <v>0</v>
          </cell>
          <cell r="AV190">
            <v>0</v>
          </cell>
        </row>
        <row r="191">
          <cell r="AD191">
            <v>0</v>
          </cell>
          <cell r="AE191">
            <v>0</v>
          </cell>
          <cell r="AF191">
            <v>0</v>
          </cell>
          <cell r="AG191">
            <v>0</v>
          </cell>
          <cell r="AH191">
            <v>0</v>
          </cell>
          <cell r="AP191" t="str">
            <v>AB thermal</v>
          </cell>
          <cell r="AQ191" t="str">
            <v>Other</v>
          </cell>
          <cell r="AU191">
            <v>0</v>
          </cell>
          <cell r="AV191">
            <v>0</v>
          </cell>
        </row>
        <row r="192">
          <cell r="AD192">
            <v>0</v>
          </cell>
          <cell r="AE192">
            <v>0</v>
          </cell>
          <cell r="AF192">
            <v>0</v>
          </cell>
          <cell r="AG192">
            <v>0</v>
          </cell>
          <cell r="AH192">
            <v>0</v>
          </cell>
          <cell r="AP192" t="str">
            <v>AB thermal</v>
          </cell>
          <cell r="AQ192" t="str">
            <v>Fin</v>
          </cell>
          <cell r="AU192">
            <v>0</v>
          </cell>
          <cell r="AV192">
            <v>0</v>
          </cell>
        </row>
        <row r="193">
          <cell r="AD193">
            <v>0</v>
          </cell>
          <cell r="AE193">
            <v>0</v>
          </cell>
          <cell r="AF193">
            <v>0</v>
          </cell>
          <cell r="AG193">
            <v>0</v>
          </cell>
          <cell r="AH193">
            <v>0</v>
          </cell>
          <cell r="AP193" t="str">
            <v>AB thermal</v>
          </cell>
          <cell r="AU193">
            <v>0</v>
          </cell>
          <cell r="AV193">
            <v>0</v>
          </cell>
        </row>
        <row r="194">
          <cell r="AP194" t="str">
            <v>AB wind</v>
          </cell>
        </row>
        <row r="195">
          <cell r="AD195">
            <v>0</v>
          </cell>
          <cell r="AE195">
            <v>0</v>
          </cell>
          <cell r="AF195">
            <v>0</v>
          </cell>
          <cell r="AG195">
            <v>0</v>
          </cell>
          <cell r="AH195">
            <v>0</v>
          </cell>
          <cell r="AP195" t="str">
            <v>AB wind</v>
          </cell>
          <cell r="AQ195" t="str">
            <v>Eng</v>
          </cell>
          <cell r="AU195">
            <v>0</v>
          </cell>
          <cell r="AV195">
            <v>0</v>
          </cell>
        </row>
        <row r="196">
          <cell r="AD196">
            <v>0</v>
          </cell>
          <cell r="AE196">
            <v>0</v>
          </cell>
          <cell r="AF196">
            <v>0</v>
          </cell>
          <cell r="AG196">
            <v>0</v>
          </cell>
          <cell r="AH196">
            <v>0</v>
          </cell>
          <cell r="AP196" t="str">
            <v>AB wind</v>
          </cell>
          <cell r="AQ196" t="str">
            <v>Env</v>
          </cell>
          <cell r="AU196">
            <v>0</v>
          </cell>
          <cell r="AV196">
            <v>0</v>
          </cell>
        </row>
        <row r="197">
          <cell r="AD197">
            <v>0</v>
          </cell>
          <cell r="AE197">
            <v>0</v>
          </cell>
          <cell r="AF197">
            <v>0</v>
          </cell>
          <cell r="AG197">
            <v>0</v>
          </cell>
          <cell r="AH197">
            <v>0</v>
          </cell>
          <cell r="AP197" t="str">
            <v>AB wind</v>
          </cell>
          <cell r="AQ197" t="str">
            <v>Resource</v>
          </cell>
          <cell r="AU197">
            <v>0</v>
          </cell>
          <cell r="AV197">
            <v>22330.309999999998</v>
          </cell>
        </row>
        <row r="198">
          <cell r="AD198">
            <v>0</v>
          </cell>
          <cell r="AE198">
            <v>0</v>
          </cell>
          <cell r="AF198">
            <v>0</v>
          </cell>
          <cell r="AG198">
            <v>0</v>
          </cell>
          <cell r="AH198">
            <v>0</v>
          </cell>
          <cell r="AP198" t="str">
            <v>AB wind</v>
          </cell>
          <cell r="AQ198" t="str">
            <v>Promo</v>
          </cell>
          <cell r="AU198">
            <v>0</v>
          </cell>
          <cell r="AV198">
            <v>0</v>
          </cell>
        </row>
        <row r="199">
          <cell r="AD199">
            <v>0</v>
          </cell>
          <cell r="AE199">
            <v>0</v>
          </cell>
          <cell r="AF199">
            <v>0</v>
          </cell>
          <cell r="AG199">
            <v>0</v>
          </cell>
          <cell r="AH199">
            <v>0</v>
          </cell>
          <cell r="AP199" t="str">
            <v>AB wind</v>
          </cell>
          <cell r="AQ199" t="str">
            <v>FN</v>
          </cell>
          <cell r="AU199">
            <v>0</v>
          </cell>
          <cell r="AV199">
            <v>0</v>
          </cell>
        </row>
        <row r="200">
          <cell r="AD200">
            <v>562.5</v>
          </cell>
          <cell r="AE200">
            <v>25812.5</v>
          </cell>
          <cell r="AF200">
            <v>49937.5</v>
          </cell>
          <cell r="AG200">
            <v>81937.5</v>
          </cell>
          <cell r="AH200">
            <v>81937.5</v>
          </cell>
          <cell r="AP200" t="str">
            <v>AB wind</v>
          </cell>
          <cell r="AQ200" t="str">
            <v>Cons Other</v>
          </cell>
          <cell r="AU200">
            <v>81937.5</v>
          </cell>
          <cell r="AV200">
            <v>188037.01</v>
          </cell>
        </row>
        <row r="201">
          <cell r="AD201">
            <v>0</v>
          </cell>
          <cell r="AE201">
            <v>0</v>
          </cell>
          <cell r="AF201">
            <v>0</v>
          </cell>
          <cell r="AG201">
            <v>0</v>
          </cell>
          <cell r="AH201">
            <v>0</v>
          </cell>
          <cell r="AP201" t="str">
            <v>AB wind</v>
          </cell>
          <cell r="AQ201" t="str">
            <v>Land</v>
          </cell>
          <cell r="AU201">
            <v>0</v>
          </cell>
          <cell r="AV201">
            <v>-182.5</v>
          </cell>
        </row>
        <row r="202">
          <cell r="AD202">
            <v>0</v>
          </cell>
          <cell r="AE202">
            <v>10407.5</v>
          </cell>
          <cell r="AF202">
            <v>10407.5</v>
          </cell>
          <cell r="AG202">
            <v>10407.5</v>
          </cell>
          <cell r="AH202">
            <v>10407.5</v>
          </cell>
          <cell r="AP202" t="str">
            <v>AB wind</v>
          </cell>
          <cell r="AQ202" t="str">
            <v>Interconnect</v>
          </cell>
          <cell r="AU202">
            <v>10407.5</v>
          </cell>
          <cell r="AV202">
            <v>11385.5</v>
          </cell>
        </row>
        <row r="203">
          <cell r="AD203">
            <v>0</v>
          </cell>
          <cell r="AE203">
            <v>0</v>
          </cell>
          <cell r="AF203">
            <v>450.45</v>
          </cell>
          <cell r="AG203">
            <v>3217.5</v>
          </cell>
          <cell r="AH203">
            <v>3217.5</v>
          </cell>
          <cell r="AP203" t="str">
            <v>AB wind</v>
          </cell>
          <cell r="AQ203" t="str">
            <v>Legal</v>
          </cell>
          <cell r="AU203">
            <v>3217.5</v>
          </cell>
          <cell r="AV203">
            <v>6323.55</v>
          </cell>
        </row>
        <row r="204">
          <cell r="AD204">
            <v>1824.81</v>
          </cell>
          <cell r="AE204">
            <v>2060.9499999999998</v>
          </cell>
          <cell r="AF204">
            <v>2060.9499999999998</v>
          </cell>
          <cell r="AG204">
            <v>2060.9499999999998</v>
          </cell>
          <cell r="AH204">
            <v>2060.9499999999998</v>
          </cell>
          <cell r="AP204" t="str">
            <v>AB wind</v>
          </cell>
          <cell r="AQ204" t="str">
            <v>Travel</v>
          </cell>
          <cell r="AU204">
            <v>2060.9499999999998</v>
          </cell>
          <cell r="AV204">
            <v>3911.42</v>
          </cell>
        </row>
        <row r="205">
          <cell r="AD205">
            <v>3164.5599999999995</v>
          </cell>
          <cell r="AE205">
            <v>4413.7899999999991</v>
          </cell>
          <cell r="AF205">
            <v>4413.7899999999991</v>
          </cell>
          <cell r="AG205">
            <v>4413.7899999999991</v>
          </cell>
          <cell r="AH205">
            <v>4413.7899999999991</v>
          </cell>
          <cell r="AP205" t="str">
            <v>AB wind</v>
          </cell>
          <cell r="AQ205" t="str">
            <v>Other</v>
          </cell>
          <cell r="AU205">
            <v>4413.7899999999991</v>
          </cell>
          <cell r="AV205">
            <v>8226.9699999999993</v>
          </cell>
        </row>
        <row r="206">
          <cell r="AD206">
            <v>0</v>
          </cell>
          <cell r="AE206">
            <v>0</v>
          </cell>
          <cell r="AF206">
            <v>0</v>
          </cell>
          <cell r="AG206">
            <v>0</v>
          </cell>
          <cell r="AH206">
            <v>0</v>
          </cell>
          <cell r="AP206" t="str">
            <v>AB wind</v>
          </cell>
          <cell r="AQ206" t="str">
            <v>Fin</v>
          </cell>
          <cell r="AU206">
            <v>0</v>
          </cell>
          <cell r="AV206">
            <v>0</v>
          </cell>
        </row>
        <row r="207">
          <cell r="AD207">
            <v>5551.869999999999</v>
          </cell>
          <cell r="AE207">
            <v>42694.74</v>
          </cell>
          <cell r="AF207">
            <v>67270.189999999988</v>
          </cell>
          <cell r="AG207">
            <v>102037.23999999999</v>
          </cell>
          <cell r="AH207">
            <v>102037.23999999999</v>
          </cell>
          <cell r="AP207" t="str">
            <v>AB wind</v>
          </cell>
          <cell r="AU207">
            <v>102037.23999999999</v>
          </cell>
          <cell r="AV207">
            <v>240032.26</v>
          </cell>
        </row>
        <row r="209">
          <cell r="AD209">
            <v>0</v>
          </cell>
          <cell r="AE209">
            <v>0</v>
          </cell>
          <cell r="AF209">
            <v>0</v>
          </cell>
          <cell r="AG209">
            <v>0</v>
          </cell>
          <cell r="AH209">
            <v>0</v>
          </cell>
          <cell r="AP209" t="str">
            <v>AB solar</v>
          </cell>
          <cell r="AQ209" t="str">
            <v>Eng</v>
          </cell>
          <cell r="AU209">
            <v>0</v>
          </cell>
          <cell r="AV209">
            <v>0</v>
          </cell>
        </row>
        <row r="210">
          <cell r="AD210">
            <v>0</v>
          </cell>
          <cell r="AE210">
            <v>0</v>
          </cell>
          <cell r="AF210">
            <v>0</v>
          </cell>
          <cell r="AG210">
            <v>0</v>
          </cell>
          <cell r="AH210">
            <v>0</v>
          </cell>
          <cell r="AP210" t="str">
            <v>AB solar</v>
          </cell>
          <cell r="AQ210" t="str">
            <v>Env</v>
          </cell>
          <cell r="AU210">
            <v>0</v>
          </cell>
          <cell r="AV210">
            <v>0</v>
          </cell>
        </row>
        <row r="211">
          <cell r="AD211">
            <v>0</v>
          </cell>
          <cell r="AE211">
            <v>0</v>
          </cell>
          <cell r="AF211">
            <v>0</v>
          </cell>
          <cell r="AG211">
            <v>0</v>
          </cell>
          <cell r="AH211">
            <v>0</v>
          </cell>
          <cell r="AP211" t="str">
            <v>AB solar</v>
          </cell>
          <cell r="AQ211" t="str">
            <v>Resource</v>
          </cell>
          <cell r="AU211">
            <v>0</v>
          </cell>
          <cell r="AV211">
            <v>0</v>
          </cell>
        </row>
        <row r="212">
          <cell r="AD212">
            <v>0</v>
          </cell>
          <cell r="AE212">
            <v>15000</v>
          </cell>
          <cell r="AF212">
            <v>15000</v>
          </cell>
          <cell r="AG212">
            <v>15000</v>
          </cell>
          <cell r="AH212">
            <v>15000</v>
          </cell>
          <cell r="AP212" t="str">
            <v>AB solar</v>
          </cell>
          <cell r="AQ212" t="str">
            <v>Promo</v>
          </cell>
          <cell r="AU212">
            <v>15000</v>
          </cell>
          <cell r="AV212">
            <v>15000</v>
          </cell>
        </row>
        <row r="213">
          <cell r="AD213">
            <v>0</v>
          </cell>
          <cell r="AE213">
            <v>0</v>
          </cell>
          <cell r="AF213">
            <v>0</v>
          </cell>
          <cell r="AG213">
            <v>0</v>
          </cell>
          <cell r="AH213">
            <v>0</v>
          </cell>
          <cell r="AP213" t="str">
            <v>AB solar</v>
          </cell>
          <cell r="AQ213" t="str">
            <v>FN</v>
          </cell>
          <cell r="AU213">
            <v>0</v>
          </cell>
          <cell r="AV213">
            <v>0</v>
          </cell>
        </row>
        <row r="214">
          <cell r="AD214">
            <v>0</v>
          </cell>
          <cell r="AE214">
            <v>1097.5</v>
          </cell>
          <cell r="AF214">
            <v>-15373</v>
          </cell>
          <cell r="AG214">
            <v>-15248</v>
          </cell>
          <cell r="AH214">
            <v>-15248</v>
          </cell>
          <cell r="AP214" t="str">
            <v>AB solar</v>
          </cell>
          <cell r="AQ214" t="str">
            <v>Cons Other</v>
          </cell>
          <cell r="AU214">
            <v>124.66957521709628</v>
          </cell>
          <cell r="AV214">
            <v>43248.929999999993</v>
          </cell>
        </row>
        <row r="215">
          <cell r="AD215">
            <v>25000</v>
          </cell>
          <cell r="AE215">
            <v>25000</v>
          </cell>
          <cell r="AF215">
            <v>-165000</v>
          </cell>
          <cell r="AG215">
            <v>-165000</v>
          </cell>
          <cell r="AH215">
            <v>-165000</v>
          </cell>
          <cell r="AP215" t="str">
            <v>AB solar</v>
          </cell>
          <cell r="AQ215" t="str">
            <v>Land</v>
          </cell>
          <cell r="AU215">
            <v>0</v>
          </cell>
          <cell r="AV215">
            <v>215000</v>
          </cell>
        </row>
        <row r="216">
          <cell r="AD216">
            <v>0</v>
          </cell>
          <cell r="AE216">
            <v>0</v>
          </cell>
          <cell r="AF216">
            <v>0</v>
          </cell>
          <cell r="AG216">
            <v>0</v>
          </cell>
          <cell r="AH216">
            <v>0</v>
          </cell>
          <cell r="AP216" t="str">
            <v>AB solar</v>
          </cell>
          <cell r="AQ216" t="str">
            <v>Interconnect</v>
          </cell>
          <cell r="AU216">
            <v>0</v>
          </cell>
          <cell r="AV216">
            <v>8425</v>
          </cell>
        </row>
        <row r="217">
          <cell r="AD217">
            <v>2052.5500000000002</v>
          </cell>
          <cell r="AE217">
            <v>2052.5500000000002</v>
          </cell>
          <cell r="AF217">
            <v>-12866.45</v>
          </cell>
          <cell r="AG217">
            <v>-8122.8700000000008</v>
          </cell>
          <cell r="AH217">
            <v>-8122.8700000000008</v>
          </cell>
          <cell r="AP217" t="str">
            <v>AB solar</v>
          </cell>
          <cell r="AQ217" t="str">
            <v>Legal</v>
          </cell>
          <cell r="AU217">
            <v>4743.8799999999992</v>
          </cell>
          <cell r="AV217">
            <v>50388.759999999995</v>
          </cell>
        </row>
        <row r="218">
          <cell r="AD218">
            <v>2092.59</v>
          </cell>
          <cell r="AE218">
            <v>2092.59</v>
          </cell>
          <cell r="AF218">
            <v>2159.7200000000003</v>
          </cell>
          <cell r="AG218">
            <v>2191.2800000000002</v>
          </cell>
          <cell r="AH218">
            <v>2191.2800000000002</v>
          </cell>
          <cell r="AP218" t="str">
            <v>AB solar</v>
          </cell>
          <cell r="AQ218" t="str">
            <v>Travel</v>
          </cell>
          <cell r="AU218">
            <v>2191.2800000000002</v>
          </cell>
          <cell r="AV218">
            <v>2191.2800000000002</v>
          </cell>
        </row>
        <row r="219">
          <cell r="AD219">
            <v>0</v>
          </cell>
          <cell r="AE219">
            <v>0</v>
          </cell>
          <cell r="AF219">
            <v>0</v>
          </cell>
          <cell r="AG219">
            <v>0</v>
          </cell>
          <cell r="AH219">
            <v>0</v>
          </cell>
          <cell r="AP219" t="str">
            <v>AB solar</v>
          </cell>
          <cell r="AQ219" t="str">
            <v>Other</v>
          </cell>
          <cell r="AU219">
            <v>0</v>
          </cell>
          <cell r="AV219">
            <v>10000</v>
          </cell>
        </row>
        <row r="220">
          <cell r="AD220">
            <v>0</v>
          </cell>
          <cell r="AE220">
            <v>0</v>
          </cell>
          <cell r="AF220">
            <v>0</v>
          </cell>
          <cell r="AG220">
            <v>0</v>
          </cell>
          <cell r="AH220">
            <v>0</v>
          </cell>
          <cell r="AP220" t="str">
            <v>AB solar</v>
          </cell>
          <cell r="AQ220" t="str">
            <v>Fin</v>
          </cell>
          <cell r="AU220">
            <v>0</v>
          </cell>
          <cell r="AV220">
            <v>0</v>
          </cell>
        </row>
        <row r="221">
          <cell r="AD221">
            <v>29145.14</v>
          </cell>
          <cell r="AE221">
            <v>45242.64</v>
          </cell>
          <cell r="AF221">
            <v>-176079.73</v>
          </cell>
          <cell r="AG221">
            <v>-171179.59</v>
          </cell>
          <cell r="AH221">
            <v>-171179.59</v>
          </cell>
          <cell r="AP221" t="str">
            <v>AB solar</v>
          </cell>
          <cell r="AU221">
            <v>22059.829575217096</v>
          </cell>
          <cell r="AV221">
            <v>344253.97000000003</v>
          </cell>
        </row>
        <row r="223">
          <cell r="AD223">
            <v>0</v>
          </cell>
          <cell r="AE223">
            <v>0</v>
          </cell>
          <cell r="AF223">
            <v>0</v>
          </cell>
          <cell r="AG223">
            <v>0</v>
          </cell>
          <cell r="AH223">
            <v>0</v>
          </cell>
          <cell r="AP223">
            <v>68</v>
          </cell>
          <cell r="AQ223" t="str">
            <v>Eng</v>
          </cell>
          <cell r="AU223">
            <v>0</v>
          </cell>
          <cell r="AV223">
            <v>1304</v>
          </cell>
        </row>
        <row r="224">
          <cell r="AD224">
            <v>0</v>
          </cell>
          <cell r="AE224">
            <v>0</v>
          </cell>
          <cell r="AF224">
            <v>127307.48999999999</v>
          </cell>
          <cell r="AG224">
            <v>208527.72999999998</v>
          </cell>
          <cell r="AH224">
            <v>208527.72999999998</v>
          </cell>
          <cell r="AP224">
            <v>68</v>
          </cell>
          <cell r="AQ224" t="str">
            <v>Env</v>
          </cell>
          <cell r="AU224">
            <v>208527.72999999998</v>
          </cell>
          <cell r="AV224">
            <v>213227.72999999998</v>
          </cell>
        </row>
        <row r="225">
          <cell r="AD225">
            <v>8790.76</v>
          </cell>
          <cell r="AE225">
            <v>10215.76</v>
          </cell>
          <cell r="AF225">
            <v>14345.76</v>
          </cell>
          <cell r="AG225">
            <v>14345.76</v>
          </cell>
          <cell r="AH225">
            <v>14345.76</v>
          </cell>
          <cell r="AP225">
            <v>68</v>
          </cell>
          <cell r="AQ225" t="str">
            <v>Resource</v>
          </cell>
          <cell r="AU225">
            <v>14345.76</v>
          </cell>
          <cell r="AV225">
            <v>118890.45999999999</v>
          </cell>
        </row>
        <row r="226">
          <cell r="AD226">
            <v>0</v>
          </cell>
          <cell r="AE226">
            <v>0</v>
          </cell>
          <cell r="AF226">
            <v>0</v>
          </cell>
          <cell r="AG226">
            <v>0</v>
          </cell>
          <cell r="AH226">
            <v>0</v>
          </cell>
          <cell r="AP226">
            <v>68</v>
          </cell>
          <cell r="AQ226" t="str">
            <v>Promo</v>
          </cell>
          <cell r="AU226">
            <v>0</v>
          </cell>
          <cell r="AV226">
            <v>0</v>
          </cell>
        </row>
        <row r="227">
          <cell r="AD227">
            <v>0</v>
          </cell>
          <cell r="AE227">
            <v>0</v>
          </cell>
          <cell r="AF227">
            <v>0</v>
          </cell>
          <cell r="AG227">
            <v>0</v>
          </cell>
          <cell r="AH227">
            <v>0</v>
          </cell>
          <cell r="AP227">
            <v>68</v>
          </cell>
          <cell r="AQ227" t="str">
            <v>FN</v>
          </cell>
          <cell r="AU227">
            <v>0</v>
          </cell>
          <cell r="AV227">
            <v>0</v>
          </cell>
        </row>
        <row r="228">
          <cell r="AD228">
            <v>500</v>
          </cell>
          <cell r="AE228">
            <v>562.5</v>
          </cell>
          <cell r="AF228">
            <v>562.5</v>
          </cell>
          <cell r="AG228">
            <v>562.5</v>
          </cell>
          <cell r="AH228">
            <v>562.5</v>
          </cell>
          <cell r="AP228">
            <v>68</v>
          </cell>
          <cell r="AQ228" t="str">
            <v>Cons Other</v>
          </cell>
          <cell r="AU228">
            <v>562.5</v>
          </cell>
          <cell r="AV228">
            <v>76988</v>
          </cell>
        </row>
        <row r="229">
          <cell r="AD229">
            <v>2029.86</v>
          </cell>
          <cell r="AE229">
            <v>15187.2</v>
          </cell>
          <cell r="AF229">
            <v>34281.800000000003</v>
          </cell>
          <cell r="AG229">
            <v>35781.800000000003</v>
          </cell>
          <cell r="AH229">
            <v>35781.800000000003</v>
          </cell>
          <cell r="AP229">
            <v>68</v>
          </cell>
          <cell r="AQ229" t="str">
            <v>Land</v>
          </cell>
          <cell r="AU229">
            <v>35781.800000000003</v>
          </cell>
          <cell r="AV229">
            <v>211048.75</v>
          </cell>
        </row>
        <row r="230">
          <cell r="AD230">
            <v>0</v>
          </cell>
          <cell r="AE230">
            <v>1480</v>
          </cell>
          <cell r="AF230">
            <v>1480</v>
          </cell>
          <cell r="AG230">
            <v>1480</v>
          </cell>
          <cell r="AH230">
            <v>1480</v>
          </cell>
          <cell r="AP230">
            <v>68</v>
          </cell>
          <cell r="AQ230" t="str">
            <v>Interconnect</v>
          </cell>
          <cell r="AU230">
            <v>1480</v>
          </cell>
          <cell r="AV230">
            <v>66316.5</v>
          </cell>
        </row>
        <row r="231">
          <cell r="AD231">
            <v>0</v>
          </cell>
          <cell r="AE231">
            <v>0</v>
          </cell>
          <cell r="AF231">
            <v>0</v>
          </cell>
          <cell r="AG231">
            <v>0</v>
          </cell>
          <cell r="AH231">
            <v>0</v>
          </cell>
          <cell r="AP231">
            <v>68</v>
          </cell>
          <cell r="AQ231" t="str">
            <v>Legal</v>
          </cell>
          <cell r="AU231">
            <v>0</v>
          </cell>
          <cell r="AV231">
            <v>11420.939999999999</v>
          </cell>
        </row>
        <row r="232">
          <cell r="AD232">
            <v>0</v>
          </cell>
          <cell r="AE232">
            <v>0</v>
          </cell>
          <cell r="AF232">
            <v>0</v>
          </cell>
          <cell r="AG232">
            <v>0</v>
          </cell>
          <cell r="AH232">
            <v>0</v>
          </cell>
          <cell r="AP232">
            <v>68</v>
          </cell>
          <cell r="AQ232" t="str">
            <v>Travel</v>
          </cell>
          <cell r="AU232">
            <v>0</v>
          </cell>
          <cell r="AV232">
            <v>0</v>
          </cell>
        </row>
        <row r="233">
          <cell r="AD233">
            <v>0</v>
          </cell>
          <cell r="AE233">
            <v>2241.89</v>
          </cell>
          <cell r="AF233">
            <v>2241.89</v>
          </cell>
          <cell r="AG233">
            <v>2241.89</v>
          </cell>
          <cell r="AH233">
            <v>2241.89</v>
          </cell>
          <cell r="AP233">
            <v>68</v>
          </cell>
          <cell r="AQ233" t="str">
            <v>Other</v>
          </cell>
          <cell r="AU233">
            <v>2241.89</v>
          </cell>
          <cell r="AV233">
            <v>41119.89</v>
          </cell>
        </row>
        <row r="234">
          <cell r="AD234">
            <v>0</v>
          </cell>
          <cell r="AE234">
            <v>0</v>
          </cell>
          <cell r="AF234">
            <v>0</v>
          </cell>
          <cell r="AG234">
            <v>0</v>
          </cell>
          <cell r="AH234">
            <v>0</v>
          </cell>
          <cell r="AP234">
            <v>68</v>
          </cell>
          <cell r="AQ234" t="str">
            <v>Fin</v>
          </cell>
          <cell r="AU234">
            <v>0</v>
          </cell>
          <cell r="AV234">
            <v>0</v>
          </cell>
        </row>
        <row r="235">
          <cell r="AD235">
            <v>11320.62</v>
          </cell>
          <cell r="AE235">
            <v>29687.35</v>
          </cell>
          <cell r="AF235">
            <v>180219.44</v>
          </cell>
          <cell r="AG235">
            <v>262939.68</v>
          </cell>
          <cell r="AH235">
            <v>262939.68</v>
          </cell>
          <cell r="AP235">
            <v>68</v>
          </cell>
          <cell r="AU235">
            <v>262939.68</v>
          </cell>
          <cell r="AV235">
            <v>740316.2699999999</v>
          </cell>
        </row>
        <row r="237">
          <cell r="AD237">
            <v>0</v>
          </cell>
          <cell r="AE237">
            <v>0</v>
          </cell>
          <cell r="AF237">
            <v>0</v>
          </cell>
          <cell r="AG237">
            <v>0</v>
          </cell>
          <cell r="AH237">
            <v>0</v>
          </cell>
          <cell r="AP237" t="str">
            <v>AB wind</v>
          </cell>
          <cell r="AQ237" t="str">
            <v>Eng</v>
          </cell>
          <cell r="AU237">
            <v>0</v>
          </cell>
          <cell r="AV237">
            <v>0</v>
          </cell>
        </row>
        <row r="238">
          <cell r="AD238">
            <v>0</v>
          </cell>
          <cell r="AE238">
            <v>0</v>
          </cell>
          <cell r="AF238">
            <v>0</v>
          </cell>
          <cell r="AG238">
            <v>0</v>
          </cell>
          <cell r="AH238">
            <v>0</v>
          </cell>
          <cell r="AP238" t="str">
            <v>AB wind</v>
          </cell>
          <cell r="AQ238" t="str">
            <v>Env</v>
          </cell>
          <cell r="AU238">
            <v>0</v>
          </cell>
          <cell r="AV238">
            <v>5000</v>
          </cell>
        </row>
        <row r="239">
          <cell r="AD239">
            <v>0</v>
          </cell>
          <cell r="AE239">
            <v>0</v>
          </cell>
          <cell r="AF239">
            <v>0</v>
          </cell>
          <cell r="AG239">
            <v>0</v>
          </cell>
          <cell r="AH239">
            <v>0</v>
          </cell>
          <cell r="AP239" t="str">
            <v>AB wind</v>
          </cell>
          <cell r="AQ239" t="str">
            <v>Resource</v>
          </cell>
          <cell r="AU239">
            <v>0</v>
          </cell>
          <cell r="AV239">
            <v>0</v>
          </cell>
        </row>
        <row r="240">
          <cell r="AD240">
            <v>0</v>
          </cell>
          <cell r="AE240">
            <v>0</v>
          </cell>
          <cell r="AF240">
            <v>0</v>
          </cell>
          <cell r="AG240">
            <v>0</v>
          </cell>
          <cell r="AH240">
            <v>0</v>
          </cell>
          <cell r="AP240" t="str">
            <v>AB wind</v>
          </cell>
          <cell r="AQ240" t="str">
            <v>Promo</v>
          </cell>
          <cell r="AU240">
            <v>0</v>
          </cell>
          <cell r="AV240">
            <v>0</v>
          </cell>
        </row>
        <row r="241">
          <cell r="AD241">
            <v>0</v>
          </cell>
          <cell r="AE241">
            <v>0</v>
          </cell>
          <cell r="AF241">
            <v>0</v>
          </cell>
          <cell r="AG241">
            <v>0</v>
          </cell>
          <cell r="AH241">
            <v>0</v>
          </cell>
          <cell r="AP241" t="str">
            <v>AB wind</v>
          </cell>
          <cell r="AQ241" t="str">
            <v>FN</v>
          </cell>
          <cell r="AU241">
            <v>0</v>
          </cell>
          <cell r="AV241">
            <v>0</v>
          </cell>
        </row>
        <row r="242">
          <cell r="AD242">
            <v>0</v>
          </cell>
          <cell r="AE242">
            <v>0</v>
          </cell>
          <cell r="AF242">
            <v>0</v>
          </cell>
          <cell r="AG242">
            <v>0</v>
          </cell>
          <cell r="AH242">
            <v>0</v>
          </cell>
          <cell r="AP242" t="str">
            <v>AB wind</v>
          </cell>
          <cell r="AQ242" t="str">
            <v>Cons Other</v>
          </cell>
          <cell r="AU242">
            <v>0</v>
          </cell>
          <cell r="AV242">
            <v>0</v>
          </cell>
        </row>
        <row r="243">
          <cell r="AD243">
            <v>0</v>
          </cell>
          <cell r="AE243">
            <v>0</v>
          </cell>
          <cell r="AF243">
            <v>0</v>
          </cell>
          <cell r="AG243">
            <v>0</v>
          </cell>
          <cell r="AH243">
            <v>0</v>
          </cell>
          <cell r="AP243" t="str">
            <v>AB wind</v>
          </cell>
          <cell r="AQ243" t="str">
            <v>Land</v>
          </cell>
          <cell r="AU243">
            <v>0</v>
          </cell>
          <cell r="AV243">
            <v>113355.29999999999</v>
          </cell>
        </row>
        <row r="244">
          <cell r="AD244">
            <v>0</v>
          </cell>
          <cell r="AE244">
            <v>0</v>
          </cell>
          <cell r="AF244">
            <v>0</v>
          </cell>
          <cell r="AG244">
            <v>0</v>
          </cell>
          <cell r="AH244">
            <v>0</v>
          </cell>
          <cell r="AP244" t="str">
            <v>AB wind</v>
          </cell>
          <cell r="AQ244" t="str">
            <v>Interconnect</v>
          </cell>
          <cell r="AU244">
            <v>0</v>
          </cell>
          <cell r="AV244">
            <v>0</v>
          </cell>
        </row>
        <row r="245">
          <cell r="AD245">
            <v>0</v>
          </cell>
          <cell r="AE245">
            <v>0</v>
          </cell>
          <cell r="AF245">
            <v>0</v>
          </cell>
          <cell r="AG245">
            <v>0</v>
          </cell>
          <cell r="AH245">
            <v>0</v>
          </cell>
          <cell r="AP245" t="str">
            <v>AB wind</v>
          </cell>
          <cell r="AQ245" t="str">
            <v>Legal</v>
          </cell>
          <cell r="AU245">
            <v>0</v>
          </cell>
          <cell r="AV245">
            <v>0</v>
          </cell>
        </row>
        <row r="246">
          <cell r="AD246">
            <v>0</v>
          </cell>
          <cell r="AE246">
            <v>0</v>
          </cell>
          <cell r="AF246">
            <v>0</v>
          </cell>
          <cell r="AG246">
            <v>0</v>
          </cell>
          <cell r="AH246">
            <v>0</v>
          </cell>
          <cell r="AP246" t="str">
            <v>AB wind</v>
          </cell>
          <cell r="AQ246" t="str">
            <v>Travel</v>
          </cell>
          <cell r="AU246">
            <v>0</v>
          </cell>
          <cell r="AV246">
            <v>0</v>
          </cell>
        </row>
        <row r="247">
          <cell r="AD247">
            <v>0</v>
          </cell>
          <cell r="AE247">
            <v>0</v>
          </cell>
          <cell r="AF247">
            <v>0</v>
          </cell>
          <cell r="AG247">
            <v>0</v>
          </cell>
          <cell r="AH247">
            <v>0</v>
          </cell>
          <cell r="AP247" t="str">
            <v>AB wind</v>
          </cell>
          <cell r="AQ247" t="str">
            <v>Other</v>
          </cell>
          <cell r="AU247">
            <v>0</v>
          </cell>
          <cell r="AV247">
            <v>0</v>
          </cell>
        </row>
        <row r="248">
          <cell r="AD248">
            <v>0</v>
          </cell>
          <cell r="AE248">
            <v>0</v>
          </cell>
          <cell r="AF248">
            <v>0</v>
          </cell>
          <cell r="AG248">
            <v>0</v>
          </cell>
          <cell r="AH248">
            <v>0</v>
          </cell>
          <cell r="AP248" t="str">
            <v>AB wind</v>
          </cell>
          <cell r="AQ248" t="str">
            <v>Fin</v>
          </cell>
          <cell r="AU248">
            <v>0</v>
          </cell>
          <cell r="AV248">
            <v>0</v>
          </cell>
        </row>
        <row r="249">
          <cell r="AD249">
            <v>0</v>
          </cell>
          <cell r="AE249">
            <v>0</v>
          </cell>
          <cell r="AF249">
            <v>0</v>
          </cell>
          <cell r="AG249">
            <v>0</v>
          </cell>
          <cell r="AH249">
            <v>0</v>
          </cell>
          <cell r="AP249" t="str">
            <v>AB wind</v>
          </cell>
          <cell r="AU249">
            <v>0</v>
          </cell>
          <cell r="AV249">
            <v>118355.29999999999</v>
          </cell>
        </row>
        <row r="251">
          <cell r="AD251">
            <v>3748.2</v>
          </cell>
          <cell r="AE251">
            <v>3748.2</v>
          </cell>
          <cell r="AF251">
            <v>60188.45</v>
          </cell>
          <cell r="AG251">
            <v>60188.45</v>
          </cell>
          <cell r="AH251">
            <v>60188.45</v>
          </cell>
          <cell r="AP251">
            <v>76</v>
          </cell>
          <cell r="AQ251" t="str">
            <v>Eng</v>
          </cell>
          <cell r="AU251">
            <v>60188.45</v>
          </cell>
          <cell r="AV251">
            <v>78110.739999999991</v>
          </cell>
        </row>
        <row r="252">
          <cell r="AD252">
            <v>36139.630000000005</v>
          </cell>
          <cell r="AE252">
            <v>161144.72</v>
          </cell>
          <cell r="AF252">
            <v>166232.73000000001</v>
          </cell>
          <cell r="AG252">
            <v>311782.29000000004</v>
          </cell>
          <cell r="AH252">
            <v>311782.29000000004</v>
          </cell>
          <cell r="AP252">
            <v>76</v>
          </cell>
          <cell r="AQ252" t="str">
            <v>Env</v>
          </cell>
          <cell r="AU252">
            <v>311782.29000000004</v>
          </cell>
          <cell r="AV252">
            <v>546916.87000000011</v>
          </cell>
        </row>
        <row r="253">
          <cell r="AD253">
            <v>6666</v>
          </cell>
          <cell r="AE253">
            <v>129369.87</v>
          </cell>
          <cell r="AF253">
            <v>184772.27</v>
          </cell>
          <cell r="AG253">
            <v>245821.52</v>
          </cell>
          <cell r="AH253">
            <v>245821.52</v>
          </cell>
          <cell r="AP253">
            <v>76</v>
          </cell>
          <cell r="AQ253" t="str">
            <v>Resource</v>
          </cell>
          <cell r="AU253">
            <v>245821.52</v>
          </cell>
          <cell r="AV253">
            <v>739954.51</v>
          </cell>
        </row>
        <row r="254">
          <cell r="AD254">
            <v>0</v>
          </cell>
          <cell r="AE254">
            <v>1000</v>
          </cell>
          <cell r="AF254">
            <v>1000</v>
          </cell>
          <cell r="AG254">
            <v>1000</v>
          </cell>
          <cell r="AH254">
            <v>1000</v>
          </cell>
          <cell r="AP254">
            <v>76</v>
          </cell>
          <cell r="AQ254" t="str">
            <v>Promo</v>
          </cell>
          <cell r="AU254">
            <v>1000</v>
          </cell>
          <cell r="AV254">
            <v>1000</v>
          </cell>
        </row>
        <row r="255">
          <cell r="AD255">
            <v>0</v>
          </cell>
          <cell r="AE255">
            <v>0</v>
          </cell>
          <cell r="AF255">
            <v>0</v>
          </cell>
          <cell r="AG255">
            <v>26881.77</v>
          </cell>
          <cell r="AH255">
            <v>26881.77</v>
          </cell>
          <cell r="AP255">
            <v>76</v>
          </cell>
          <cell r="AQ255" t="str">
            <v>FN</v>
          </cell>
          <cell r="AU255">
            <v>26881.77</v>
          </cell>
          <cell r="AV255">
            <v>26881.77</v>
          </cell>
        </row>
        <row r="256">
          <cell r="AD256">
            <v>26151.239999999998</v>
          </cell>
          <cell r="AE256">
            <v>64050.01</v>
          </cell>
          <cell r="AF256">
            <v>95345.82</v>
          </cell>
          <cell r="AG256">
            <v>133568.85</v>
          </cell>
          <cell r="AH256">
            <v>133568.85</v>
          </cell>
          <cell r="AP256">
            <v>76</v>
          </cell>
          <cell r="AQ256" t="str">
            <v>Cons Other</v>
          </cell>
          <cell r="AU256">
            <v>133568.85</v>
          </cell>
          <cell r="AV256">
            <v>218283.94</v>
          </cell>
        </row>
        <row r="257">
          <cell r="AD257">
            <v>54574.65</v>
          </cell>
          <cell r="AE257">
            <v>54574.65</v>
          </cell>
          <cell r="AF257">
            <v>97231.8</v>
          </cell>
          <cell r="AG257">
            <v>315262.25</v>
          </cell>
          <cell r="AH257">
            <v>315262.25</v>
          </cell>
          <cell r="AP257">
            <v>76</v>
          </cell>
          <cell r="AQ257" t="str">
            <v>Land</v>
          </cell>
          <cell r="AU257">
            <v>315262.25</v>
          </cell>
          <cell r="AV257">
            <v>1908530.2</v>
          </cell>
        </row>
        <row r="258">
          <cell r="AD258">
            <v>604.97</v>
          </cell>
          <cell r="AE258">
            <v>16489.97</v>
          </cell>
          <cell r="AF258">
            <v>110954.97</v>
          </cell>
          <cell r="AG258">
            <v>115484.97</v>
          </cell>
          <cell r="AH258">
            <v>115484.97</v>
          </cell>
          <cell r="AP258">
            <v>76</v>
          </cell>
          <cell r="AQ258" t="str">
            <v>Interconnect</v>
          </cell>
          <cell r="AU258">
            <v>115484.97</v>
          </cell>
          <cell r="AV258">
            <v>220149.75</v>
          </cell>
        </row>
        <row r="259">
          <cell r="AD259">
            <v>2594.25</v>
          </cell>
          <cell r="AE259">
            <v>15906.23</v>
          </cell>
          <cell r="AF259">
            <v>106986.36</v>
          </cell>
          <cell r="AG259">
            <v>162300.66999999998</v>
          </cell>
          <cell r="AH259">
            <v>162300.66999999998</v>
          </cell>
          <cell r="AP259">
            <v>76</v>
          </cell>
          <cell r="AQ259" t="str">
            <v>Legal</v>
          </cell>
          <cell r="AU259">
            <v>162300.66999999998</v>
          </cell>
          <cell r="AV259">
            <v>283722.86</v>
          </cell>
        </row>
        <row r="260">
          <cell r="AD260">
            <v>0</v>
          </cell>
          <cell r="AE260">
            <v>9840.69</v>
          </cell>
          <cell r="AF260">
            <v>14451.68</v>
          </cell>
          <cell r="AG260">
            <v>18887.690000000002</v>
          </cell>
          <cell r="AH260">
            <v>18887.690000000002</v>
          </cell>
          <cell r="AP260">
            <v>76</v>
          </cell>
          <cell r="AQ260" t="str">
            <v>Travel</v>
          </cell>
          <cell r="AU260">
            <v>18887.690000000002</v>
          </cell>
          <cell r="AV260">
            <v>27011.99</v>
          </cell>
        </row>
        <row r="261">
          <cell r="AD261">
            <v>259.94</v>
          </cell>
          <cell r="AE261">
            <v>38652.450000000004</v>
          </cell>
          <cell r="AF261">
            <v>44583.350000000006</v>
          </cell>
          <cell r="AG261">
            <v>45824.450000000004</v>
          </cell>
          <cell r="AH261">
            <v>45824.450000000004</v>
          </cell>
          <cell r="AP261">
            <v>76</v>
          </cell>
          <cell r="AQ261" t="str">
            <v>Other</v>
          </cell>
          <cell r="AU261">
            <v>45824.450000000004</v>
          </cell>
          <cell r="AV261">
            <v>52489.820000000007</v>
          </cell>
        </row>
        <row r="262">
          <cell r="AD262">
            <v>0</v>
          </cell>
          <cell r="AE262">
            <v>0</v>
          </cell>
          <cell r="AF262">
            <v>0</v>
          </cell>
          <cell r="AG262">
            <v>37520</v>
          </cell>
          <cell r="AH262">
            <v>37520</v>
          </cell>
          <cell r="AP262">
            <v>76</v>
          </cell>
          <cell r="AQ262" t="str">
            <v>Fin</v>
          </cell>
          <cell r="AU262">
            <v>37520</v>
          </cell>
          <cell r="AV262">
            <v>37520</v>
          </cell>
        </row>
        <row r="263">
          <cell r="AD263">
            <v>130738.88</v>
          </cell>
          <cell r="AE263">
            <v>494776.79000000004</v>
          </cell>
          <cell r="AF263">
            <v>881747.42999999993</v>
          </cell>
          <cell r="AG263">
            <v>1474522.9099999997</v>
          </cell>
          <cell r="AH263">
            <v>1474522.9099999997</v>
          </cell>
          <cell r="AP263">
            <v>76</v>
          </cell>
          <cell r="AU263">
            <v>1474522.9099999997</v>
          </cell>
          <cell r="AV263">
            <v>4140572.45</v>
          </cell>
        </row>
        <row r="265">
          <cell r="AD265">
            <v>0</v>
          </cell>
          <cell r="AE265">
            <v>0</v>
          </cell>
          <cell r="AF265">
            <v>0</v>
          </cell>
          <cell r="AG265">
            <v>0</v>
          </cell>
          <cell r="AH265">
            <v>0</v>
          </cell>
          <cell r="AP265">
            <v>77</v>
          </cell>
          <cell r="AQ265" t="str">
            <v>Eng</v>
          </cell>
          <cell r="AU265">
            <v>0</v>
          </cell>
          <cell r="AV265">
            <v>0</v>
          </cell>
        </row>
        <row r="266">
          <cell r="AD266">
            <v>0</v>
          </cell>
          <cell r="AE266">
            <v>138476.63999999998</v>
          </cell>
          <cell r="AF266">
            <v>134236.46999999997</v>
          </cell>
          <cell r="AG266">
            <v>232095.22999999998</v>
          </cell>
          <cell r="AH266">
            <v>232095.22999999998</v>
          </cell>
          <cell r="AP266">
            <v>77</v>
          </cell>
          <cell r="AQ266" t="str">
            <v>Env</v>
          </cell>
          <cell r="AU266">
            <v>232095.22999999998</v>
          </cell>
          <cell r="AV266">
            <v>258008.21</v>
          </cell>
        </row>
        <row r="267">
          <cell r="AD267">
            <v>143465.03999999998</v>
          </cell>
          <cell r="AE267">
            <v>200133.33999999997</v>
          </cell>
          <cell r="AF267">
            <v>211454.12999999998</v>
          </cell>
          <cell r="AG267">
            <v>214586.62999999998</v>
          </cell>
          <cell r="AH267">
            <v>214586.62999999998</v>
          </cell>
          <cell r="AP267">
            <v>77</v>
          </cell>
          <cell r="AQ267" t="str">
            <v>Resource</v>
          </cell>
          <cell r="AU267">
            <v>214586.62999999998</v>
          </cell>
          <cell r="AV267">
            <v>222858.3</v>
          </cell>
        </row>
        <row r="268">
          <cell r="AD268">
            <v>0</v>
          </cell>
          <cell r="AE268">
            <v>0</v>
          </cell>
          <cell r="AF268">
            <v>0</v>
          </cell>
          <cell r="AG268">
            <v>0</v>
          </cell>
          <cell r="AH268">
            <v>0</v>
          </cell>
          <cell r="AP268">
            <v>77</v>
          </cell>
          <cell r="AQ268" t="str">
            <v>Promo</v>
          </cell>
          <cell r="AU268">
            <v>0</v>
          </cell>
          <cell r="AV268">
            <v>0</v>
          </cell>
        </row>
        <row r="269">
          <cell r="AD269">
            <v>0</v>
          </cell>
          <cell r="AE269">
            <v>0</v>
          </cell>
          <cell r="AF269">
            <v>0</v>
          </cell>
          <cell r="AG269">
            <v>0</v>
          </cell>
          <cell r="AH269">
            <v>0</v>
          </cell>
          <cell r="AP269">
            <v>77</v>
          </cell>
          <cell r="AQ269" t="str">
            <v>FN</v>
          </cell>
          <cell r="AU269">
            <v>0</v>
          </cell>
          <cell r="AV269">
            <v>0</v>
          </cell>
        </row>
        <row r="270">
          <cell r="AD270">
            <v>28846.910000000003</v>
          </cell>
          <cell r="AE270">
            <v>61420.430000000008</v>
          </cell>
          <cell r="AF270">
            <v>82047.890000000014</v>
          </cell>
          <cell r="AG270">
            <v>89854.380000000019</v>
          </cell>
          <cell r="AH270">
            <v>89854.380000000019</v>
          </cell>
          <cell r="AP270">
            <v>77</v>
          </cell>
          <cell r="AQ270" t="str">
            <v>Cons Other</v>
          </cell>
          <cell r="AU270">
            <v>89854.380000000019</v>
          </cell>
          <cell r="AV270">
            <v>105032.68000000002</v>
          </cell>
        </row>
        <row r="271">
          <cell r="AD271">
            <v>27650</v>
          </cell>
          <cell r="AE271">
            <v>27650</v>
          </cell>
          <cell r="AF271">
            <v>56000</v>
          </cell>
          <cell r="AG271">
            <v>56000</v>
          </cell>
          <cell r="AH271">
            <v>56000</v>
          </cell>
          <cell r="AP271">
            <v>77</v>
          </cell>
          <cell r="AQ271" t="str">
            <v>Land</v>
          </cell>
          <cell r="AU271">
            <v>56000</v>
          </cell>
          <cell r="AV271">
            <v>624900.26</v>
          </cell>
        </row>
        <row r="272">
          <cell r="AD272">
            <v>334.97</v>
          </cell>
          <cell r="AE272">
            <v>334.97</v>
          </cell>
          <cell r="AF272">
            <v>36904.97</v>
          </cell>
          <cell r="AG272">
            <v>36904.97</v>
          </cell>
          <cell r="AH272">
            <v>36904.97</v>
          </cell>
          <cell r="AP272">
            <v>77</v>
          </cell>
          <cell r="AQ272" t="str">
            <v>Interconnect</v>
          </cell>
          <cell r="AU272">
            <v>36904.97</v>
          </cell>
          <cell r="AV272">
            <v>104732.23999999999</v>
          </cell>
        </row>
        <row r="273">
          <cell r="AD273">
            <v>1616.74</v>
          </cell>
          <cell r="AE273">
            <v>16886.16</v>
          </cell>
          <cell r="AF273">
            <v>19057.96</v>
          </cell>
          <cell r="AG273">
            <v>36403.71</v>
          </cell>
          <cell r="AH273">
            <v>36403.71</v>
          </cell>
          <cell r="AP273">
            <v>77</v>
          </cell>
          <cell r="AQ273" t="str">
            <v>Legal</v>
          </cell>
          <cell r="AU273">
            <v>36403.71</v>
          </cell>
          <cell r="AV273">
            <v>142080.37</v>
          </cell>
        </row>
        <row r="274">
          <cell r="AD274">
            <v>0</v>
          </cell>
          <cell r="AE274">
            <v>0</v>
          </cell>
          <cell r="AF274">
            <v>0</v>
          </cell>
          <cell r="AG274">
            <v>0</v>
          </cell>
          <cell r="AH274">
            <v>0</v>
          </cell>
          <cell r="AP274">
            <v>77</v>
          </cell>
          <cell r="AQ274" t="str">
            <v>Travel</v>
          </cell>
          <cell r="AU274">
            <v>0</v>
          </cell>
          <cell r="AV274">
            <v>0</v>
          </cell>
        </row>
        <row r="275">
          <cell r="AD275">
            <v>0</v>
          </cell>
          <cell r="AE275">
            <v>0</v>
          </cell>
          <cell r="AF275">
            <v>0</v>
          </cell>
          <cell r="AG275">
            <v>0</v>
          </cell>
          <cell r="AH275">
            <v>0</v>
          </cell>
          <cell r="AP275">
            <v>77</v>
          </cell>
          <cell r="AQ275" t="str">
            <v>Other</v>
          </cell>
          <cell r="AU275">
            <v>0</v>
          </cell>
          <cell r="AV275">
            <v>0</v>
          </cell>
        </row>
        <row r="276">
          <cell r="AD276">
            <v>0</v>
          </cell>
          <cell r="AE276">
            <v>0</v>
          </cell>
          <cell r="AF276">
            <v>0</v>
          </cell>
          <cell r="AG276">
            <v>0</v>
          </cell>
          <cell r="AH276">
            <v>0</v>
          </cell>
          <cell r="AP276">
            <v>77</v>
          </cell>
          <cell r="AQ276" t="str">
            <v>Fin</v>
          </cell>
          <cell r="AU276">
            <v>0</v>
          </cell>
          <cell r="AV276">
            <v>0</v>
          </cell>
        </row>
        <row r="277">
          <cell r="AD277">
            <v>201913.65999999997</v>
          </cell>
          <cell r="AE277">
            <v>444901.53999999992</v>
          </cell>
          <cell r="AF277">
            <v>539701.41999999993</v>
          </cell>
          <cell r="AG277">
            <v>665844.91999999993</v>
          </cell>
          <cell r="AH277">
            <v>665844.91999999993</v>
          </cell>
          <cell r="AU277">
            <v>665844.91999999993</v>
          </cell>
          <cell r="AV277">
            <v>1457612.06</v>
          </cell>
        </row>
        <row r="279">
          <cell r="AD279">
            <v>0</v>
          </cell>
          <cell r="AE279">
            <v>0</v>
          </cell>
          <cell r="AF279">
            <v>0</v>
          </cell>
          <cell r="AG279">
            <v>0</v>
          </cell>
          <cell r="AH279">
            <v>0</v>
          </cell>
          <cell r="AO279">
            <v>78</v>
          </cell>
          <cell r="AP279" t="str">
            <v>AB wind</v>
          </cell>
          <cell r="AQ279" t="str">
            <v>Eng</v>
          </cell>
          <cell r="AU279">
            <v>0</v>
          </cell>
          <cell r="AV279">
            <v>0</v>
          </cell>
        </row>
        <row r="280">
          <cell r="AD280">
            <v>0</v>
          </cell>
          <cell r="AE280">
            <v>0</v>
          </cell>
          <cell r="AF280">
            <v>0</v>
          </cell>
          <cell r="AG280">
            <v>0</v>
          </cell>
          <cell r="AH280">
            <v>0</v>
          </cell>
          <cell r="AO280">
            <v>78</v>
          </cell>
          <cell r="AP280" t="str">
            <v>AB wind</v>
          </cell>
          <cell r="AQ280" t="str">
            <v>Env</v>
          </cell>
          <cell r="AU280">
            <v>0</v>
          </cell>
          <cell r="AV280">
            <v>0</v>
          </cell>
        </row>
        <row r="281">
          <cell r="AD281">
            <v>0</v>
          </cell>
          <cell r="AE281">
            <v>0</v>
          </cell>
          <cell r="AF281">
            <v>0</v>
          </cell>
          <cell r="AG281">
            <v>0</v>
          </cell>
          <cell r="AH281">
            <v>0</v>
          </cell>
          <cell r="AO281">
            <v>78</v>
          </cell>
          <cell r="AP281" t="str">
            <v>AB wind</v>
          </cell>
          <cell r="AQ281" t="str">
            <v>Resource</v>
          </cell>
          <cell r="AU281">
            <v>0</v>
          </cell>
          <cell r="AV281">
            <v>0</v>
          </cell>
        </row>
        <row r="282">
          <cell r="AD282">
            <v>0</v>
          </cell>
          <cell r="AE282">
            <v>0</v>
          </cell>
          <cell r="AF282">
            <v>0</v>
          </cell>
          <cell r="AG282">
            <v>0</v>
          </cell>
          <cell r="AH282">
            <v>0</v>
          </cell>
          <cell r="AO282">
            <v>78</v>
          </cell>
          <cell r="AP282" t="str">
            <v>AB wind</v>
          </cell>
          <cell r="AQ282" t="str">
            <v>Promo</v>
          </cell>
          <cell r="AU282">
            <v>0</v>
          </cell>
          <cell r="AV282">
            <v>0</v>
          </cell>
        </row>
        <row r="283">
          <cell r="AD283">
            <v>0</v>
          </cell>
          <cell r="AE283">
            <v>0</v>
          </cell>
          <cell r="AF283">
            <v>0</v>
          </cell>
          <cell r="AG283">
            <v>0</v>
          </cell>
          <cell r="AH283">
            <v>0</v>
          </cell>
          <cell r="AO283">
            <v>78</v>
          </cell>
          <cell r="AP283" t="str">
            <v>AB wind</v>
          </cell>
          <cell r="AQ283" t="str">
            <v>FN</v>
          </cell>
          <cell r="AU283">
            <v>0</v>
          </cell>
          <cell r="AV283">
            <v>0</v>
          </cell>
        </row>
        <row r="284">
          <cell r="AD284">
            <v>0</v>
          </cell>
          <cell r="AE284">
            <v>0</v>
          </cell>
          <cell r="AF284">
            <v>0</v>
          </cell>
          <cell r="AG284">
            <v>0</v>
          </cell>
          <cell r="AH284">
            <v>0</v>
          </cell>
          <cell r="AO284">
            <v>78</v>
          </cell>
          <cell r="AP284" t="str">
            <v>AB wind</v>
          </cell>
          <cell r="AQ284" t="str">
            <v>Cons Other</v>
          </cell>
          <cell r="AU284">
            <v>0</v>
          </cell>
          <cell r="AV284">
            <v>0</v>
          </cell>
        </row>
        <row r="285">
          <cell r="AD285">
            <v>0</v>
          </cell>
          <cell r="AE285">
            <v>0</v>
          </cell>
          <cell r="AF285">
            <v>0</v>
          </cell>
          <cell r="AG285">
            <v>0</v>
          </cell>
          <cell r="AH285">
            <v>0</v>
          </cell>
          <cell r="AO285">
            <v>78</v>
          </cell>
          <cell r="AP285" t="str">
            <v>AB wind</v>
          </cell>
          <cell r="AQ285" t="str">
            <v>Land</v>
          </cell>
          <cell r="AU285">
            <v>0</v>
          </cell>
          <cell r="AV285">
            <v>1369015.5</v>
          </cell>
        </row>
        <row r="286">
          <cell r="AD286">
            <v>0</v>
          </cell>
          <cell r="AE286">
            <v>0</v>
          </cell>
          <cell r="AF286">
            <v>0</v>
          </cell>
          <cell r="AG286">
            <v>0</v>
          </cell>
          <cell r="AH286">
            <v>0</v>
          </cell>
          <cell r="AO286">
            <v>78</v>
          </cell>
          <cell r="AP286" t="str">
            <v>AB wind</v>
          </cell>
          <cell r="AQ286" t="str">
            <v>Interconnect</v>
          </cell>
          <cell r="AU286">
            <v>0</v>
          </cell>
          <cell r="AV286">
            <v>0</v>
          </cell>
        </row>
        <row r="287">
          <cell r="AD287">
            <v>0</v>
          </cell>
          <cell r="AE287">
            <v>0</v>
          </cell>
          <cell r="AF287">
            <v>0</v>
          </cell>
          <cell r="AG287">
            <v>0</v>
          </cell>
          <cell r="AH287">
            <v>0</v>
          </cell>
          <cell r="AO287">
            <v>78</v>
          </cell>
          <cell r="AP287" t="str">
            <v>AB wind</v>
          </cell>
          <cell r="AQ287" t="str">
            <v>Legal</v>
          </cell>
          <cell r="AU287">
            <v>0</v>
          </cell>
          <cell r="AV287">
            <v>6883.5</v>
          </cell>
        </row>
        <row r="288">
          <cell r="AD288">
            <v>0</v>
          </cell>
          <cell r="AE288">
            <v>0</v>
          </cell>
          <cell r="AF288">
            <v>0</v>
          </cell>
          <cell r="AG288">
            <v>0</v>
          </cell>
          <cell r="AH288">
            <v>0</v>
          </cell>
          <cell r="AO288">
            <v>78</v>
          </cell>
          <cell r="AP288" t="str">
            <v>AB wind</v>
          </cell>
          <cell r="AQ288" t="str">
            <v>Travel</v>
          </cell>
          <cell r="AU288">
            <v>0</v>
          </cell>
          <cell r="AV288">
            <v>0</v>
          </cell>
        </row>
        <row r="289">
          <cell r="AD289">
            <v>0</v>
          </cell>
          <cell r="AE289">
            <v>0</v>
          </cell>
          <cell r="AF289">
            <v>0</v>
          </cell>
          <cell r="AG289">
            <v>0</v>
          </cell>
          <cell r="AH289">
            <v>0</v>
          </cell>
          <cell r="AO289">
            <v>78</v>
          </cell>
          <cell r="AP289" t="str">
            <v>AB wind</v>
          </cell>
          <cell r="AQ289" t="str">
            <v>Other</v>
          </cell>
          <cell r="AU289">
            <v>0</v>
          </cell>
          <cell r="AV289">
            <v>0</v>
          </cell>
        </row>
        <row r="290">
          <cell r="AD290">
            <v>0</v>
          </cell>
          <cell r="AE290">
            <v>0</v>
          </cell>
          <cell r="AF290">
            <v>0</v>
          </cell>
          <cell r="AG290">
            <v>0</v>
          </cell>
          <cell r="AH290">
            <v>0</v>
          </cell>
          <cell r="AO290">
            <v>78</v>
          </cell>
          <cell r="AP290" t="str">
            <v>AB wind</v>
          </cell>
          <cell r="AQ290" t="str">
            <v>Fin</v>
          </cell>
          <cell r="AU290">
            <v>0</v>
          </cell>
          <cell r="AV290">
            <v>0</v>
          </cell>
        </row>
        <row r="291">
          <cell r="AD291">
            <v>0</v>
          </cell>
          <cell r="AE291">
            <v>0</v>
          </cell>
          <cell r="AF291">
            <v>0</v>
          </cell>
          <cell r="AG291">
            <v>0</v>
          </cell>
          <cell r="AH291">
            <v>0</v>
          </cell>
          <cell r="AO291">
            <v>78</v>
          </cell>
          <cell r="AP291" t="str">
            <v>AB wind</v>
          </cell>
          <cell r="AU291">
            <v>0</v>
          </cell>
          <cell r="AV291">
            <v>1375899</v>
          </cell>
        </row>
        <row r="293">
          <cell r="AD293">
            <v>0</v>
          </cell>
          <cell r="AE293">
            <v>0</v>
          </cell>
          <cell r="AF293">
            <v>11390.5</v>
          </cell>
          <cell r="AG293">
            <v>85996.11</v>
          </cell>
          <cell r="AH293">
            <v>85996.11</v>
          </cell>
          <cell r="AP293" t="str">
            <v>AB solar</v>
          </cell>
          <cell r="AQ293" t="str">
            <v>Eng</v>
          </cell>
          <cell r="AU293">
            <v>85996.11</v>
          </cell>
          <cell r="AV293">
            <v>85996.11</v>
          </cell>
        </row>
        <row r="294">
          <cell r="AD294">
            <v>0</v>
          </cell>
          <cell r="AE294">
            <v>0</v>
          </cell>
          <cell r="AF294">
            <v>35045.96</v>
          </cell>
          <cell r="AG294">
            <v>76329.13</v>
          </cell>
          <cell r="AH294">
            <v>76329.13</v>
          </cell>
          <cell r="AP294" t="str">
            <v>AB solar</v>
          </cell>
          <cell r="AQ294" t="str">
            <v>Env</v>
          </cell>
          <cell r="AU294">
            <v>76329.13</v>
          </cell>
          <cell r="AV294">
            <v>76329.13</v>
          </cell>
        </row>
        <row r="295">
          <cell r="AD295">
            <v>0</v>
          </cell>
          <cell r="AE295">
            <v>0</v>
          </cell>
          <cell r="AF295">
            <v>0</v>
          </cell>
          <cell r="AG295">
            <v>0</v>
          </cell>
          <cell r="AH295">
            <v>0</v>
          </cell>
          <cell r="AP295" t="str">
            <v>AB solar</v>
          </cell>
          <cell r="AQ295" t="str">
            <v>Resource</v>
          </cell>
          <cell r="AU295">
            <v>0</v>
          </cell>
          <cell r="AV295">
            <v>0</v>
          </cell>
        </row>
        <row r="296">
          <cell r="AD296">
            <v>0</v>
          </cell>
          <cell r="AE296">
            <v>0</v>
          </cell>
          <cell r="AF296">
            <v>0</v>
          </cell>
          <cell r="AG296">
            <v>0</v>
          </cell>
          <cell r="AH296">
            <v>0</v>
          </cell>
          <cell r="AP296" t="str">
            <v>AB solar</v>
          </cell>
          <cell r="AQ296" t="str">
            <v>Promo</v>
          </cell>
          <cell r="AU296">
            <v>0</v>
          </cell>
          <cell r="AV296">
            <v>0</v>
          </cell>
        </row>
        <row r="297">
          <cell r="AD297">
            <v>0</v>
          </cell>
          <cell r="AE297">
            <v>0</v>
          </cell>
          <cell r="AF297">
            <v>0</v>
          </cell>
          <cell r="AG297">
            <v>0</v>
          </cell>
          <cell r="AH297">
            <v>0</v>
          </cell>
          <cell r="AP297" t="str">
            <v>AB solar</v>
          </cell>
          <cell r="AQ297" t="str">
            <v>FN</v>
          </cell>
          <cell r="AU297">
            <v>0</v>
          </cell>
          <cell r="AV297">
            <v>0</v>
          </cell>
        </row>
        <row r="298">
          <cell r="AD298">
            <v>0</v>
          </cell>
          <cell r="AE298">
            <v>0</v>
          </cell>
          <cell r="AF298">
            <v>18163</v>
          </cell>
          <cell r="AG298">
            <v>31041.239999999998</v>
          </cell>
          <cell r="AH298">
            <v>31041.239999999998</v>
          </cell>
          <cell r="AP298" t="str">
            <v>AB solar</v>
          </cell>
          <cell r="AQ298" t="str">
            <v>Cons Other</v>
          </cell>
          <cell r="AU298">
            <v>15668.570424782902</v>
          </cell>
          <cell r="AV298">
            <v>31041.239999999998</v>
          </cell>
        </row>
        <row r="299">
          <cell r="AD299">
            <v>0</v>
          </cell>
          <cell r="AE299">
            <v>0</v>
          </cell>
          <cell r="AF299">
            <v>190000</v>
          </cell>
          <cell r="AG299">
            <v>202600</v>
          </cell>
          <cell r="AH299">
            <v>202600</v>
          </cell>
          <cell r="AP299" t="str">
            <v>AB solar</v>
          </cell>
          <cell r="AQ299" t="str">
            <v>Land</v>
          </cell>
          <cell r="AU299">
            <v>37600</v>
          </cell>
          <cell r="AV299">
            <v>202600</v>
          </cell>
        </row>
        <row r="300">
          <cell r="AD300">
            <v>0</v>
          </cell>
          <cell r="AE300">
            <v>0</v>
          </cell>
          <cell r="AF300">
            <v>18590</v>
          </cell>
          <cell r="AG300">
            <v>121435</v>
          </cell>
          <cell r="AH300">
            <v>121435</v>
          </cell>
          <cell r="AP300" t="str">
            <v>AB solar</v>
          </cell>
          <cell r="AQ300" t="str">
            <v>Interconnect</v>
          </cell>
          <cell r="AU300">
            <v>121435</v>
          </cell>
          <cell r="AV300">
            <v>121435</v>
          </cell>
        </row>
        <row r="301">
          <cell r="AD301">
            <v>0</v>
          </cell>
          <cell r="AE301">
            <v>0</v>
          </cell>
          <cell r="AF301">
            <v>14919</v>
          </cell>
          <cell r="AG301">
            <v>88704.83</v>
          </cell>
          <cell r="AH301">
            <v>88704.83</v>
          </cell>
          <cell r="AP301" t="str">
            <v>AB solar</v>
          </cell>
          <cell r="AQ301" t="str">
            <v>Legal</v>
          </cell>
          <cell r="AU301">
            <v>75838.080000000002</v>
          </cell>
          <cell r="AV301">
            <v>88704.83</v>
          </cell>
        </row>
        <row r="302">
          <cell r="AD302">
            <v>0</v>
          </cell>
          <cell r="AE302">
            <v>0</v>
          </cell>
          <cell r="AF302">
            <v>272.58</v>
          </cell>
          <cell r="AG302">
            <v>3472.39</v>
          </cell>
          <cell r="AH302">
            <v>3472.39</v>
          </cell>
          <cell r="AP302" t="str">
            <v>AB solar</v>
          </cell>
          <cell r="AQ302" t="str">
            <v>Travel</v>
          </cell>
          <cell r="AU302">
            <v>3472.39</v>
          </cell>
          <cell r="AV302">
            <v>3472.39</v>
          </cell>
        </row>
        <row r="303">
          <cell r="AD303">
            <v>0</v>
          </cell>
          <cell r="AE303">
            <v>0</v>
          </cell>
          <cell r="AF303">
            <v>59.18</v>
          </cell>
          <cell r="AG303">
            <v>1901.94</v>
          </cell>
          <cell r="AH303">
            <v>1901.94</v>
          </cell>
          <cell r="AP303" t="str">
            <v>AB solar</v>
          </cell>
          <cell r="AQ303" t="str">
            <v>Other</v>
          </cell>
          <cell r="AU303">
            <v>1901.94</v>
          </cell>
          <cell r="AV303">
            <v>1901.94</v>
          </cell>
        </row>
        <row r="304">
          <cell r="AD304">
            <v>0</v>
          </cell>
          <cell r="AE304">
            <v>0</v>
          </cell>
          <cell r="AF304">
            <v>0</v>
          </cell>
          <cell r="AG304">
            <v>2841.1</v>
          </cell>
          <cell r="AH304">
            <v>2841.1</v>
          </cell>
          <cell r="AP304" t="str">
            <v>AB solar</v>
          </cell>
          <cell r="AQ304" t="str">
            <v>Fin</v>
          </cell>
          <cell r="AU304">
            <v>2841.1</v>
          </cell>
          <cell r="AV304">
            <v>2841.1</v>
          </cell>
        </row>
        <row r="305">
          <cell r="AD305">
            <v>0</v>
          </cell>
          <cell r="AE305">
            <v>0</v>
          </cell>
          <cell r="AF305">
            <v>288440.21999999997</v>
          </cell>
          <cell r="AG305">
            <v>614321.73999999987</v>
          </cell>
          <cell r="AH305">
            <v>614321.73999999987</v>
          </cell>
          <cell r="AP305" t="str">
            <v>AB solar</v>
          </cell>
          <cell r="AU305">
            <v>421082.32042478293</v>
          </cell>
          <cell r="AV305">
            <v>614321.73999999987</v>
          </cell>
        </row>
        <row r="307">
          <cell r="AD307">
            <v>116357.29999999999</v>
          </cell>
          <cell r="AE307">
            <v>258036.74</v>
          </cell>
          <cell r="AF307">
            <v>484413.43000000005</v>
          </cell>
          <cell r="AG307">
            <v>667932.12</v>
          </cell>
          <cell r="AH307">
            <v>667932.12</v>
          </cell>
          <cell r="AU307">
            <v>667932.12</v>
          </cell>
          <cell r="AV307">
            <v>1730774.6</v>
          </cell>
        </row>
        <row r="309">
          <cell r="AD309">
            <v>0</v>
          </cell>
          <cell r="AE309">
            <v>0</v>
          </cell>
          <cell r="AF309">
            <v>0</v>
          </cell>
          <cell r="AG309">
            <v>0</v>
          </cell>
          <cell r="AH309">
            <v>0</v>
          </cell>
          <cell r="AP309">
            <v>8</v>
          </cell>
          <cell r="AQ309" t="str">
            <v>Eng</v>
          </cell>
          <cell r="AU309">
            <v>0</v>
          </cell>
          <cell r="AV309">
            <v>0</v>
          </cell>
        </row>
        <row r="310">
          <cell r="AD310">
            <v>0</v>
          </cell>
          <cell r="AE310">
            <v>0</v>
          </cell>
          <cell r="AF310">
            <v>0</v>
          </cell>
          <cell r="AG310">
            <v>0</v>
          </cell>
          <cell r="AH310">
            <v>0</v>
          </cell>
          <cell r="AP310">
            <v>8</v>
          </cell>
          <cell r="AQ310" t="str">
            <v>Env</v>
          </cell>
          <cell r="AU310">
            <v>0</v>
          </cell>
          <cell r="AV310">
            <v>0</v>
          </cell>
        </row>
        <row r="311">
          <cell r="AD311">
            <v>0</v>
          </cell>
          <cell r="AE311">
            <v>0</v>
          </cell>
          <cell r="AF311">
            <v>0</v>
          </cell>
          <cell r="AG311">
            <v>0</v>
          </cell>
          <cell r="AH311">
            <v>0</v>
          </cell>
          <cell r="AP311">
            <v>8</v>
          </cell>
          <cell r="AQ311" t="str">
            <v>Resource</v>
          </cell>
          <cell r="AU311">
            <v>0</v>
          </cell>
          <cell r="AV311">
            <v>0</v>
          </cell>
        </row>
        <row r="312">
          <cell r="AD312">
            <v>0</v>
          </cell>
          <cell r="AE312">
            <v>0</v>
          </cell>
          <cell r="AF312">
            <v>0</v>
          </cell>
          <cell r="AG312">
            <v>0</v>
          </cell>
          <cell r="AH312">
            <v>0</v>
          </cell>
          <cell r="AP312">
            <v>8</v>
          </cell>
          <cell r="AQ312" t="str">
            <v>Promo</v>
          </cell>
          <cell r="AU312">
            <v>0</v>
          </cell>
          <cell r="AV312">
            <v>0</v>
          </cell>
        </row>
        <row r="313">
          <cell r="AD313">
            <v>0</v>
          </cell>
          <cell r="AE313">
            <v>0</v>
          </cell>
          <cell r="AF313">
            <v>0</v>
          </cell>
          <cell r="AG313">
            <v>0</v>
          </cell>
          <cell r="AH313">
            <v>0</v>
          </cell>
          <cell r="AP313">
            <v>8</v>
          </cell>
          <cell r="AQ313" t="str">
            <v>FN</v>
          </cell>
          <cell r="AU313">
            <v>0</v>
          </cell>
          <cell r="AV313">
            <v>0</v>
          </cell>
        </row>
        <row r="314">
          <cell r="AD314">
            <v>0</v>
          </cell>
          <cell r="AE314">
            <v>62.5</v>
          </cell>
          <cell r="AF314">
            <v>187.5</v>
          </cell>
          <cell r="AG314">
            <v>187.5</v>
          </cell>
          <cell r="AH314">
            <v>187.5</v>
          </cell>
          <cell r="AP314">
            <v>8</v>
          </cell>
          <cell r="AQ314" t="str">
            <v>Cons Other</v>
          </cell>
          <cell r="AU314">
            <v>187.5</v>
          </cell>
          <cell r="AV314">
            <v>6250.18</v>
          </cell>
        </row>
        <row r="315">
          <cell r="AD315">
            <v>0</v>
          </cell>
          <cell r="AE315">
            <v>0</v>
          </cell>
          <cell r="AF315">
            <v>0</v>
          </cell>
          <cell r="AG315">
            <v>0</v>
          </cell>
          <cell r="AH315">
            <v>0</v>
          </cell>
          <cell r="AP315">
            <v>8</v>
          </cell>
          <cell r="AQ315" t="str">
            <v>Land</v>
          </cell>
          <cell r="AU315">
            <v>0</v>
          </cell>
          <cell r="AV315">
            <v>0</v>
          </cell>
        </row>
        <row r="316">
          <cell r="AD316">
            <v>0</v>
          </cell>
          <cell r="AE316">
            <v>0</v>
          </cell>
          <cell r="AF316">
            <v>0</v>
          </cell>
          <cell r="AG316">
            <v>0</v>
          </cell>
          <cell r="AH316">
            <v>0</v>
          </cell>
          <cell r="AP316">
            <v>8</v>
          </cell>
          <cell r="AQ316" t="str">
            <v>Interconnect</v>
          </cell>
          <cell r="AU316">
            <v>0</v>
          </cell>
          <cell r="AV316">
            <v>0</v>
          </cell>
        </row>
        <row r="317">
          <cell r="AD317">
            <v>0</v>
          </cell>
          <cell r="AE317">
            <v>0</v>
          </cell>
          <cell r="AF317">
            <v>0</v>
          </cell>
          <cell r="AG317">
            <v>0</v>
          </cell>
          <cell r="AH317">
            <v>0</v>
          </cell>
          <cell r="AP317">
            <v>8</v>
          </cell>
          <cell r="AQ317" t="str">
            <v>Legal</v>
          </cell>
          <cell r="AU317">
            <v>0</v>
          </cell>
          <cell r="AV317">
            <v>0</v>
          </cell>
        </row>
        <row r="318">
          <cell r="AD318">
            <v>0</v>
          </cell>
          <cell r="AE318">
            <v>0</v>
          </cell>
          <cell r="AF318">
            <v>0</v>
          </cell>
          <cell r="AG318">
            <v>0</v>
          </cell>
          <cell r="AH318">
            <v>0</v>
          </cell>
          <cell r="AP318">
            <v>8</v>
          </cell>
          <cell r="AQ318" t="str">
            <v>Travel</v>
          </cell>
          <cell r="AU318">
            <v>0</v>
          </cell>
          <cell r="AV318">
            <v>2512.7799999999997</v>
          </cell>
        </row>
        <row r="319">
          <cell r="AD319">
            <v>0</v>
          </cell>
          <cell r="AE319">
            <v>0</v>
          </cell>
          <cell r="AF319">
            <v>0</v>
          </cell>
          <cell r="AG319">
            <v>0</v>
          </cell>
          <cell r="AH319">
            <v>0</v>
          </cell>
          <cell r="AP319">
            <v>8</v>
          </cell>
          <cell r="AQ319" t="str">
            <v>Other</v>
          </cell>
          <cell r="AU319">
            <v>0</v>
          </cell>
          <cell r="AV319">
            <v>526.76</v>
          </cell>
        </row>
        <row r="320">
          <cell r="AD320">
            <v>0</v>
          </cell>
          <cell r="AE320">
            <v>0</v>
          </cell>
          <cell r="AF320">
            <v>0</v>
          </cell>
          <cell r="AG320">
            <v>0</v>
          </cell>
          <cell r="AH320">
            <v>0</v>
          </cell>
          <cell r="AP320">
            <v>8</v>
          </cell>
          <cell r="AQ320" t="str">
            <v>Fin</v>
          </cell>
          <cell r="AU320">
            <v>0</v>
          </cell>
          <cell r="AV320">
            <v>0</v>
          </cell>
        </row>
        <row r="321">
          <cell r="AD321">
            <v>0</v>
          </cell>
          <cell r="AE321">
            <v>62.5</v>
          </cell>
          <cell r="AF321">
            <v>187.5</v>
          </cell>
          <cell r="AG321">
            <v>187.5</v>
          </cell>
          <cell r="AH321">
            <v>187.5</v>
          </cell>
          <cell r="AP321">
            <v>8</v>
          </cell>
          <cell r="AU321">
            <v>187.5</v>
          </cell>
          <cell r="AV321">
            <v>9289.7199999999993</v>
          </cell>
        </row>
        <row r="323">
          <cell r="AD323">
            <v>0</v>
          </cell>
          <cell r="AE323">
            <v>0</v>
          </cell>
          <cell r="AF323">
            <v>0</v>
          </cell>
          <cell r="AG323">
            <v>0</v>
          </cell>
          <cell r="AH323">
            <v>0</v>
          </cell>
          <cell r="AP323">
            <v>70</v>
          </cell>
          <cell r="AQ323" t="str">
            <v>Eng</v>
          </cell>
          <cell r="AU323">
            <v>0</v>
          </cell>
          <cell r="AV323">
            <v>0</v>
          </cell>
        </row>
        <row r="324">
          <cell r="AD324">
            <v>0</v>
          </cell>
          <cell r="AE324">
            <v>0</v>
          </cell>
          <cell r="AF324">
            <v>0</v>
          </cell>
          <cell r="AG324">
            <v>0</v>
          </cell>
          <cell r="AH324">
            <v>0</v>
          </cell>
          <cell r="AP324">
            <v>70</v>
          </cell>
          <cell r="AQ324" t="str">
            <v>Env</v>
          </cell>
          <cell r="AU324">
            <v>0</v>
          </cell>
          <cell r="AV324">
            <v>3584</v>
          </cell>
        </row>
        <row r="325">
          <cell r="AD325">
            <v>47451.85</v>
          </cell>
          <cell r="AE325">
            <v>49951.85</v>
          </cell>
          <cell r="AF325">
            <v>77437.350000000006</v>
          </cell>
          <cell r="AG325">
            <v>119199.95000000001</v>
          </cell>
          <cell r="AH325">
            <v>119199.95000000001</v>
          </cell>
          <cell r="AP325">
            <v>70</v>
          </cell>
          <cell r="AQ325" t="str">
            <v>Resource</v>
          </cell>
          <cell r="AU325">
            <v>119199.95000000001</v>
          </cell>
          <cell r="AV325">
            <v>126549.95000000001</v>
          </cell>
        </row>
        <row r="326">
          <cell r="AD326">
            <v>0</v>
          </cell>
          <cell r="AE326">
            <v>0</v>
          </cell>
          <cell r="AF326">
            <v>0</v>
          </cell>
          <cell r="AG326">
            <v>0</v>
          </cell>
          <cell r="AH326">
            <v>0</v>
          </cell>
          <cell r="AP326">
            <v>70</v>
          </cell>
          <cell r="AQ326" t="str">
            <v>Promo</v>
          </cell>
          <cell r="AU326">
            <v>0</v>
          </cell>
          <cell r="AV326">
            <v>0</v>
          </cell>
        </row>
        <row r="327">
          <cell r="AD327">
            <v>0</v>
          </cell>
          <cell r="AE327">
            <v>0</v>
          </cell>
          <cell r="AF327">
            <v>0</v>
          </cell>
          <cell r="AG327">
            <v>0</v>
          </cell>
          <cell r="AH327">
            <v>0</v>
          </cell>
          <cell r="AP327">
            <v>70</v>
          </cell>
          <cell r="AQ327" t="str">
            <v>FN</v>
          </cell>
          <cell r="AU327">
            <v>0</v>
          </cell>
          <cell r="AV327">
            <v>0</v>
          </cell>
        </row>
        <row r="328">
          <cell r="AD328">
            <v>3437.5</v>
          </cell>
          <cell r="AE328">
            <v>3875</v>
          </cell>
          <cell r="AF328">
            <v>3875</v>
          </cell>
          <cell r="AG328">
            <v>3875</v>
          </cell>
          <cell r="AH328">
            <v>3875</v>
          </cell>
          <cell r="AP328">
            <v>70</v>
          </cell>
          <cell r="AQ328" t="str">
            <v>Cons Other</v>
          </cell>
          <cell r="AU328">
            <v>3875</v>
          </cell>
          <cell r="AV328">
            <v>30737.439999999999</v>
          </cell>
        </row>
        <row r="329">
          <cell r="AD329">
            <v>13525.77</v>
          </cell>
          <cell r="AE329">
            <v>53491.72</v>
          </cell>
          <cell r="AF329">
            <v>170491.72</v>
          </cell>
          <cell r="AG329">
            <v>183046.33000000002</v>
          </cell>
          <cell r="AH329">
            <v>183046.33000000002</v>
          </cell>
          <cell r="AP329">
            <v>70</v>
          </cell>
          <cell r="AQ329" t="str">
            <v>Land</v>
          </cell>
          <cell r="AU329">
            <v>183046.33000000002</v>
          </cell>
          <cell r="AV329">
            <v>476015.01</v>
          </cell>
        </row>
        <row r="330">
          <cell r="AD330">
            <v>0</v>
          </cell>
          <cell r="AE330">
            <v>0</v>
          </cell>
          <cell r="AF330">
            <v>0</v>
          </cell>
          <cell r="AG330">
            <v>0</v>
          </cell>
          <cell r="AH330">
            <v>0</v>
          </cell>
          <cell r="AP330">
            <v>70</v>
          </cell>
          <cell r="AQ330" t="str">
            <v>Interconnect</v>
          </cell>
          <cell r="AU330">
            <v>0</v>
          </cell>
          <cell r="AV330">
            <v>9795</v>
          </cell>
        </row>
        <row r="331">
          <cell r="AD331">
            <v>1770.9</v>
          </cell>
          <cell r="AE331">
            <v>1770.9</v>
          </cell>
          <cell r="AF331">
            <v>1770.9</v>
          </cell>
          <cell r="AG331">
            <v>1944.24</v>
          </cell>
          <cell r="AH331">
            <v>1944.24</v>
          </cell>
          <cell r="AP331">
            <v>70</v>
          </cell>
          <cell r="AQ331" t="str">
            <v>Legal</v>
          </cell>
          <cell r="AU331">
            <v>1944.24</v>
          </cell>
          <cell r="AV331">
            <v>12933.289999999999</v>
          </cell>
        </row>
        <row r="332">
          <cell r="AD332">
            <v>0</v>
          </cell>
          <cell r="AE332">
            <v>0</v>
          </cell>
          <cell r="AF332">
            <v>0</v>
          </cell>
          <cell r="AG332">
            <v>0</v>
          </cell>
          <cell r="AH332">
            <v>0</v>
          </cell>
          <cell r="AP332">
            <v>70</v>
          </cell>
          <cell r="AQ332" t="str">
            <v>Travel</v>
          </cell>
          <cell r="AU332">
            <v>0</v>
          </cell>
          <cell r="AV332">
            <v>2847.4900000000002</v>
          </cell>
        </row>
        <row r="333">
          <cell r="AD333">
            <v>0</v>
          </cell>
          <cell r="AE333">
            <v>0</v>
          </cell>
          <cell r="AF333">
            <v>0</v>
          </cell>
          <cell r="AG333">
            <v>0</v>
          </cell>
          <cell r="AH333">
            <v>0</v>
          </cell>
          <cell r="AP333">
            <v>70</v>
          </cell>
          <cell r="AQ333" t="str">
            <v>Other</v>
          </cell>
          <cell r="AU333">
            <v>0</v>
          </cell>
          <cell r="AV333">
            <v>77.23</v>
          </cell>
        </row>
        <row r="334">
          <cell r="AD334">
            <v>0</v>
          </cell>
          <cell r="AE334">
            <v>0</v>
          </cell>
          <cell r="AF334">
            <v>0</v>
          </cell>
          <cell r="AG334">
            <v>0</v>
          </cell>
          <cell r="AH334">
            <v>0</v>
          </cell>
          <cell r="AP334">
            <v>70</v>
          </cell>
          <cell r="AQ334" t="str">
            <v>Fin</v>
          </cell>
          <cell r="AU334">
            <v>0</v>
          </cell>
          <cell r="AV334">
            <v>0</v>
          </cell>
        </row>
        <row r="335">
          <cell r="AD335">
            <v>66186.01999999999</v>
          </cell>
          <cell r="AE335">
            <v>109089.47</v>
          </cell>
          <cell r="AF335">
            <v>253574.97</v>
          </cell>
          <cell r="AG335">
            <v>308065.52</v>
          </cell>
          <cell r="AH335">
            <v>308065.52</v>
          </cell>
          <cell r="AU335">
            <v>308065.52</v>
          </cell>
          <cell r="AV335">
            <v>662539.41</v>
          </cell>
        </row>
        <row r="337">
          <cell r="AD337">
            <v>0</v>
          </cell>
          <cell r="AE337">
            <v>0</v>
          </cell>
          <cell r="AF337">
            <v>0</v>
          </cell>
          <cell r="AG337">
            <v>0</v>
          </cell>
          <cell r="AH337">
            <v>0</v>
          </cell>
          <cell r="AP337">
            <v>79</v>
          </cell>
          <cell r="AQ337" t="str">
            <v>Eng</v>
          </cell>
          <cell r="AU337">
            <v>0</v>
          </cell>
          <cell r="AV337">
            <v>0</v>
          </cell>
        </row>
        <row r="338">
          <cell r="AD338">
            <v>17817.91</v>
          </cell>
          <cell r="AE338">
            <v>70284.56</v>
          </cell>
          <cell r="AF338">
            <v>123279.97</v>
          </cell>
          <cell r="AG338">
            <v>184166.84</v>
          </cell>
          <cell r="AH338">
            <v>184166.84</v>
          </cell>
          <cell r="AP338">
            <v>79</v>
          </cell>
          <cell r="AQ338" t="str">
            <v>Env</v>
          </cell>
          <cell r="AU338">
            <v>184166.84</v>
          </cell>
          <cell r="AV338">
            <v>189691.66</v>
          </cell>
        </row>
        <row r="339">
          <cell r="AD339">
            <v>1820</v>
          </cell>
          <cell r="AE339">
            <v>4137.5</v>
          </cell>
          <cell r="AF339">
            <v>12397.5</v>
          </cell>
          <cell r="AG339">
            <v>38091.5</v>
          </cell>
          <cell r="AH339">
            <v>38091.5</v>
          </cell>
          <cell r="AP339">
            <v>79</v>
          </cell>
          <cell r="AQ339" t="str">
            <v>Resource</v>
          </cell>
          <cell r="AU339">
            <v>38091.5</v>
          </cell>
          <cell r="AV339">
            <v>435788.76</v>
          </cell>
        </row>
        <row r="340">
          <cell r="AD340">
            <v>0</v>
          </cell>
          <cell r="AE340">
            <v>0</v>
          </cell>
          <cell r="AF340">
            <v>0</v>
          </cell>
          <cell r="AG340">
            <v>0</v>
          </cell>
          <cell r="AH340">
            <v>0</v>
          </cell>
          <cell r="AP340">
            <v>79</v>
          </cell>
          <cell r="AQ340" t="str">
            <v>Promo</v>
          </cell>
          <cell r="AU340">
            <v>0</v>
          </cell>
          <cell r="AV340">
            <v>0</v>
          </cell>
        </row>
        <row r="341">
          <cell r="AD341">
            <v>0</v>
          </cell>
          <cell r="AE341">
            <v>0</v>
          </cell>
          <cell r="AF341">
            <v>0</v>
          </cell>
          <cell r="AG341">
            <v>0</v>
          </cell>
          <cell r="AH341">
            <v>0</v>
          </cell>
          <cell r="AP341">
            <v>79</v>
          </cell>
          <cell r="AQ341" t="str">
            <v>FN</v>
          </cell>
          <cell r="AU341">
            <v>0</v>
          </cell>
          <cell r="AV341">
            <v>0</v>
          </cell>
        </row>
        <row r="342">
          <cell r="AD342">
            <v>7661.3899999999994</v>
          </cell>
          <cell r="AE342">
            <v>17661.39</v>
          </cell>
          <cell r="AF342">
            <v>27661.39</v>
          </cell>
          <cell r="AG342">
            <v>55113.57</v>
          </cell>
          <cell r="AH342">
            <v>55113.57</v>
          </cell>
          <cell r="AP342">
            <v>79</v>
          </cell>
          <cell r="AQ342" t="str">
            <v>Cons Other</v>
          </cell>
          <cell r="AU342">
            <v>55113.57</v>
          </cell>
          <cell r="AV342">
            <v>284007.84000000003</v>
          </cell>
        </row>
        <row r="343">
          <cell r="AD343">
            <v>17400</v>
          </cell>
          <cell r="AE343">
            <v>46270.45</v>
          </cell>
          <cell r="AF343">
            <v>51470.45</v>
          </cell>
          <cell r="AG343">
            <v>65988.009999999995</v>
          </cell>
          <cell r="AH343">
            <v>65988.009999999995</v>
          </cell>
          <cell r="AP343">
            <v>79</v>
          </cell>
          <cell r="AQ343" t="str">
            <v>Land</v>
          </cell>
          <cell r="AU343">
            <v>65988.009999999995</v>
          </cell>
          <cell r="AV343">
            <v>98167.359999999986</v>
          </cell>
        </row>
        <row r="344">
          <cell r="AD344">
            <v>0</v>
          </cell>
          <cell r="AE344">
            <v>2381</v>
          </cell>
          <cell r="AF344">
            <v>2381</v>
          </cell>
          <cell r="AG344">
            <v>2381</v>
          </cell>
          <cell r="AH344">
            <v>2381</v>
          </cell>
          <cell r="AP344">
            <v>79</v>
          </cell>
          <cell r="AQ344" t="str">
            <v>Interconnect</v>
          </cell>
          <cell r="AU344">
            <v>2381</v>
          </cell>
          <cell r="AV344">
            <v>2381</v>
          </cell>
        </row>
        <row r="345">
          <cell r="AD345">
            <v>5471.9800000000005</v>
          </cell>
          <cell r="AE345">
            <v>8149.8700000000008</v>
          </cell>
          <cell r="AF345">
            <v>9764.7800000000007</v>
          </cell>
          <cell r="AG345">
            <v>10242.310000000001</v>
          </cell>
          <cell r="AH345">
            <v>10242.310000000001</v>
          </cell>
          <cell r="AP345">
            <v>79</v>
          </cell>
          <cell r="AQ345" t="str">
            <v>Legal</v>
          </cell>
          <cell r="AU345">
            <v>10242.310000000001</v>
          </cell>
          <cell r="AV345">
            <v>44684.22</v>
          </cell>
        </row>
        <row r="346">
          <cell r="AD346">
            <v>0</v>
          </cell>
          <cell r="AE346">
            <v>0</v>
          </cell>
          <cell r="AF346">
            <v>798.23</v>
          </cell>
          <cell r="AG346">
            <v>798.23</v>
          </cell>
          <cell r="AH346">
            <v>798.23</v>
          </cell>
          <cell r="AP346">
            <v>79</v>
          </cell>
          <cell r="AQ346" t="str">
            <v>Travel</v>
          </cell>
          <cell r="AU346">
            <v>798.23</v>
          </cell>
          <cell r="AV346">
            <v>1254.97</v>
          </cell>
        </row>
        <row r="347">
          <cell r="AD347">
            <v>0</v>
          </cell>
          <cell r="AE347">
            <v>0</v>
          </cell>
          <cell r="AF347">
            <v>2897.64</v>
          </cell>
          <cell r="AG347">
            <v>2897.64</v>
          </cell>
          <cell r="AH347">
            <v>2897.64</v>
          </cell>
          <cell r="AP347">
            <v>79</v>
          </cell>
          <cell r="AQ347" t="str">
            <v>Other</v>
          </cell>
          <cell r="AU347">
            <v>2897.64</v>
          </cell>
          <cell r="AV347">
            <v>2969.66</v>
          </cell>
        </row>
        <row r="348">
          <cell r="AD348">
            <v>0</v>
          </cell>
          <cell r="AE348">
            <v>0</v>
          </cell>
          <cell r="AF348">
            <v>0</v>
          </cell>
          <cell r="AG348">
            <v>0</v>
          </cell>
          <cell r="AH348">
            <v>0</v>
          </cell>
          <cell r="AP348">
            <v>79</v>
          </cell>
          <cell r="AQ348" t="str">
            <v>Fin</v>
          </cell>
          <cell r="AU348">
            <v>0</v>
          </cell>
          <cell r="AV348">
            <v>0</v>
          </cell>
        </row>
        <row r="349">
          <cell r="AD349">
            <v>50171.280000000006</v>
          </cell>
          <cell r="AE349">
            <v>148884.76999999999</v>
          </cell>
          <cell r="AF349">
            <v>230650.96000000002</v>
          </cell>
          <cell r="AG349">
            <v>359679.1</v>
          </cell>
          <cell r="AH349">
            <v>359679.1</v>
          </cell>
          <cell r="AP349">
            <v>79</v>
          </cell>
          <cell r="AU349">
            <v>359679.1</v>
          </cell>
          <cell r="AV349">
            <v>1058945.47</v>
          </cell>
        </row>
        <row r="351">
          <cell r="AD351">
            <v>-13927.430000000004</v>
          </cell>
          <cell r="AE351">
            <v>-11454.880000000003</v>
          </cell>
          <cell r="AF351">
            <v>13413.709999999997</v>
          </cell>
          <cell r="AG351">
            <v>19063.27</v>
          </cell>
          <cell r="AH351">
            <v>19063.27</v>
          </cell>
          <cell r="AU351">
            <v>19063.27</v>
          </cell>
          <cell r="AV351">
            <v>76945.070000000007</v>
          </cell>
        </row>
        <row r="353">
          <cell r="AD353">
            <v>0</v>
          </cell>
          <cell r="AE353">
            <v>0</v>
          </cell>
          <cell r="AF353">
            <v>0</v>
          </cell>
          <cell r="AG353">
            <v>0</v>
          </cell>
          <cell r="AH353">
            <v>0</v>
          </cell>
          <cell r="AP353" t="str">
            <v>QC wind</v>
          </cell>
          <cell r="AQ353" t="str">
            <v>Eng</v>
          </cell>
          <cell r="AU353">
            <v>0</v>
          </cell>
          <cell r="AV353">
            <v>0</v>
          </cell>
        </row>
        <row r="354">
          <cell r="AD354">
            <v>0</v>
          </cell>
          <cell r="AE354">
            <v>0</v>
          </cell>
          <cell r="AF354">
            <v>0</v>
          </cell>
          <cell r="AG354">
            <v>0</v>
          </cell>
          <cell r="AH354">
            <v>0</v>
          </cell>
          <cell r="AP354" t="str">
            <v>QC wind</v>
          </cell>
          <cell r="AQ354" t="str">
            <v>Env</v>
          </cell>
          <cell r="AU354">
            <v>0</v>
          </cell>
          <cell r="AV354">
            <v>0</v>
          </cell>
        </row>
        <row r="355">
          <cell r="AD355">
            <v>0</v>
          </cell>
          <cell r="AE355">
            <v>0</v>
          </cell>
          <cell r="AF355">
            <v>0</v>
          </cell>
          <cell r="AG355">
            <v>0</v>
          </cell>
          <cell r="AH355">
            <v>0</v>
          </cell>
          <cell r="AP355" t="str">
            <v>QC wind</v>
          </cell>
          <cell r="AQ355" t="str">
            <v>Resource</v>
          </cell>
          <cell r="AU355">
            <v>0</v>
          </cell>
          <cell r="AV355">
            <v>0</v>
          </cell>
        </row>
        <row r="356">
          <cell r="AD356">
            <v>0</v>
          </cell>
          <cell r="AE356">
            <v>0</v>
          </cell>
          <cell r="AF356">
            <v>500</v>
          </cell>
          <cell r="AG356">
            <v>500</v>
          </cell>
          <cell r="AH356">
            <v>500</v>
          </cell>
          <cell r="AP356" t="str">
            <v>QC wind</v>
          </cell>
          <cell r="AQ356" t="str">
            <v>Promo</v>
          </cell>
          <cell r="AU356">
            <v>500</v>
          </cell>
          <cell r="AV356">
            <v>500</v>
          </cell>
        </row>
        <row r="357">
          <cell r="AD357">
            <v>0</v>
          </cell>
          <cell r="AE357">
            <v>0</v>
          </cell>
          <cell r="AF357">
            <v>0</v>
          </cell>
          <cell r="AG357">
            <v>0</v>
          </cell>
          <cell r="AH357">
            <v>0</v>
          </cell>
          <cell r="AP357" t="str">
            <v>QC wind</v>
          </cell>
          <cell r="AQ357" t="str">
            <v>FN</v>
          </cell>
          <cell r="AU357">
            <v>0</v>
          </cell>
          <cell r="AV357">
            <v>0</v>
          </cell>
        </row>
        <row r="358">
          <cell r="AD358">
            <v>0</v>
          </cell>
          <cell r="AE358">
            <v>0</v>
          </cell>
          <cell r="AF358">
            <v>0</v>
          </cell>
          <cell r="AG358">
            <v>0</v>
          </cell>
          <cell r="AH358">
            <v>0</v>
          </cell>
          <cell r="AP358" t="str">
            <v>QC wind</v>
          </cell>
          <cell r="AQ358" t="str">
            <v>Cons Other</v>
          </cell>
          <cell r="AU358">
            <v>0</v>
          </cell>
          <cell r="AV358">
            <v>0</v>
          </cell>
        </row>
        <row r="359">
          <cell r="AD359">
            <v>0</v>
          </cell>
          <cell r="AE359">
            <v>0</v>
          </cell>
          <cell r="AF359">
            <v>0</v>
          </cell>
          <cell r="AG359">
            <v>0</v>
          </cell>
          <cell r="AH359">
            <v>0</v>
          </cell>
          <cell r="AP359" t="str">
            <v>QC wind</v>
          </cell>
          <cell r="AQ359" t="str">
            <v>Land</v>
          </cell>
          <cell r="AU359">
            <v>0</v>
          </cell>
          <cell r="AV359">
            <v>1500</v>
          </cell>
        </row>
        <row r="360">
          <cell r="AD360">
            <v>0</v>
          </cell>
          <cell r="AE360">
            <v>0</v>
          </cell>
          <cell r="AF360">
            <v>0</v>
          </cell>
          <cell r="AG360">
            <v>0</v>
          </cell>
          <cell r="AH360">
            <v>0</v>
          </cell>
          <cell r="AP360" t="str">
            <v>QC wind</v>
          </cell>
          <cell r="AQ360" t="str">
            <v>Interconnect</v>
          </cell>
          <cell r="AU360">
            <v>0</v>
          </cell>
          <cell r="AV360">
            <v>0</v>
          </cell>
        </row>
        <row r="361">
          <cell r="AD361">
            <v>0</v>
          </cell>
          <cell r="AE361">
            <v>0</v>
          </cell>
          <cell r="AF361">
            <v>0</v>
          </cell>
          <cell r="AG361">
            <v>0</v>
          </cell>
          <cell r="AH361">
            <v>0</v>
          </cell>
          <cell r="AP361" t="str">
            <v>QC wind</v>
          </cell>
          <cell r="AQ361" t="str">
            <v>Legal</v>
          </cell>
          <cell r="AU361">
            <v>0</v>
          </cell>
          <cell r="AV361">
            <v>0</v>
          </cell>
        </row>
        <row r="362">
          <cell r="AD362">
            <v>-18577.240000000002</v>
          </cell>
          <cell r="AE362">
            <v>-18577.240000000002</v>
          </cell>
          <cell r="AF362">
            <v>-18577.240000000002</v>
          </cell>
          <cell r="AG362">
            <v>-18577.240000000002</v>
          </cell>
          <cell r="AH362">
            <v>-18577.240000000002</v>
          </cell>
          <cell r="AP362" t="str">
            <v>QC wind</v>
          </cell>
          <cell r="AQ362" t="str">
            <v>Travel</v>
          </cell>
          <cell r="AU362">
            <v>-18577.240000000002</v>
          </cell>
          <cell r="AV362">
            <v>-7618.7000000000007</v>
          </cell>
        </row>
        <row r="363">
          <cell r="AD363">
            <v>1810.83</v>
          </cell>
          <cell r="AE363">
            <v>1810.83</v>
          </cell>
          <cell r="AF363">
            <v>1810.83</v>
          </cell>
          <cell r="AG363">
            <v>1810.83</v>
          </cell>
          <cell r="AH363">
            <v>1810.83</v>
          </cell>
          <cell r="AP363" t="str">
            <v>QC wind</v>
          </cell>
          <cell r="AQ363" t="str">
            <v>Other</v>
          </cell>
          <cell r="AU363">
            <v>1810.83</v>
          </cell>
          <cell r="AV363">
            <v>4308.83</v>
          </cell>
        </row>
        <row r="364">
          <cell r="AD364">
            <v>0</v>
          </cell>
          <cell r="AE364">
            <v>0</v>
          </cell>
          <cell r="AF364">
            <v>0</v>
          </cell>
          <cell r="AG364">
            <v>0</v>
          </cell>
          <cell r="AH364">
            <v>0</v>
          </cell>
          <cell r="AP364" t="str">
            <v>QC wind</v>
          </cell>
          <cell r="AQ364" t="str">
            <v>Fin</v>
          </cell>
          <cell r="AU364">
            <v>0</v>
          </cell>
          <cell r="AV364">
            <v>0</v>
          </cell>
        </row>
        <row r="365">
          <cell r="AD365">
            <v>-16766.410000000003</v>
          </cell>
          <cell r="AE365">
            <v>-16766.410000000003</v>
          </cell>
          <cell r="AF365">
            <v>-16266.410000000002</v>
          </cell>
          <cell r="AG365">
            <v>-16266.410000000002</v>
          </cell>
          <cell r="AH365">
            <v>-16266.410000000002</v>
          </cell>
          <cell r="AP365" t="str">
            <v>QC wind</v>
          </cell>
          <cell r="AU365">
            <v>-16266.410000000002</v>
          </cell>
          <cell r="AV365">
            <v>-1309.8700000000008</v>
          </cell>
        </row>
        <row r="366">
          <cell r="AP366" t="str">
            <v>QC wind</v>
          </cell>
        </row>
        <row r="367">
          <cell r="AD367">
            <v>0</v>
          </cell>
          <cell r="AE367">
            <v>0</v>
          </cell>
          <cell r="AF367">
            <v>0</v>
          </cell>
          <cell r="AG367">
            <v>0</v>
          </cell>
          <cell r="AH367">
            <v>0</v>
          </cell>
          <cell r="AP367" t="str">
            <v>QC wind</v>
          </cell>
          <cell r="AQ367" t="str">
            <v>Eng</v>
          </cell>
          <cell r="AU367">
            <v>0</v>
          </cell>
          <cell r="AV367">
            <v>3390</v>
          </cell>
        </row>
        <row r="368">
          <cell r="AD368">
            <v>0</v>
          </cell>
          <cell r="AE368">
            <v>0</v>
          </cell>
          <cell r="AF368">
            <v>0</v>
          </cell>
          <cell r="AG368">
            <v>0</v>
          </cell>
          <cell r="AH368">
            <v>0</v>
          </cell>
          <cell r="AP368" t="str">
            <v>QC wind</v>
          </cell>
          <cell r="AQ368" t="str">
            <v>Env</v>
          </cell>
          <cell r="AU368">
            <v>0</v>
          </cell>
          <cell r="AV368">
            <v>0</v>
          </cell>
        </row>
        <row r="369">
          <cell r="AD369">
            <v>0</v>
          </cell>
          <cell r="AE369">
            <v>0</v>
          </cell>
          <cell r="AF369">
            <v>0</v>
          </cell>
          <cell r="AG369">
            <v>0</v>
          </cell>
          <cell r="AH369">
            <v>0</v>
          </cell>
          <cell r="AP369" t="str">
            <v>QC wind</v>
          </cell>
          <cell r="AQ369" t="str">
            <v>Resource</v>
          </cell>
          <cell r="AU369">
            <v>0</v>
          </cell>
          <cell r="AV369">
            <v>8502.11</v>
          </cell>
        </row>
        <row r="370">
          <cell r="AD370">
            <v>0</v>
          </cell>
          <cell r="AE370">
            <v>0</v>
          </cell>
          <cell r="AF370">
            <v>549.88</v>
          </cell>
          <cell r="AG370">
            <v>549.88</v>
          </cell>
          <cell r="AH370">
            <v>549.88</v>
          </cell>
          <cell r="AP370" t="str">
            <v>QC wind</v>
          </cell>
          <cell r="AQ370" t="str">
            <v>Promo</v>
          </cell>
          <cell r="AU370">
            <v>549.88</v>
          </cell>
          <cell r="AV370">
            <v>21092.880000000001</v>
          </cell>
        </row>
        <row r="371">
          <cell r="AD371">
            <v>0</v>
          </cell>
          <cell r="AE371">
            <v>0</v>
          </cell>
          <cell r="AF371">
            <v>0</v>
          </cell>
          <cell r="AG371">
            <v>0</v>
          </cell>
          <cell r="AH371">
            <v>0</v>
          </cell>
          <cell r="AP371" t="str">
            <v>QC wind</v>
          </cell>
          <cell r="AQ371" t="str">
            <v>FN</v>
          </cell>
          <cell r="AU371">
            <v>0</v>
          </cell>
          <cell r="AV371">
            <v>0</v>
          </cell>
        </row>
        <row r="372">
          <cell r="AD372">
            <v>0</v>
          </cell>
          <cell r="AE372">
            <v>0</v>
          </cell>
          <cell r="AF372">
            <v>0</v>
          </cell>
          <cell r="AG372">
            <v>0</v>
          </cell>
          <cell r="AH372">
            <v>0</v>
          </cell>
          <cell r="AP372" t="str">
            <v>QC wind</v>
          </cell>
          <cell r="AQ372" t="str">
            <v>Cons Other</v>
          </cell>
          <cell r="AU372">
            <v>0</v>
          </cell>
          <cell r="AV372">
            <v>0</v>
          </cell>
        </row>
        <row r="373">
          <cell r="AD373">
            <v>2250</v>
          </cell>
          <cell r="AE373">
            <v>4680.0300000000007</v>
          </cell>
          <cell r="AF373">
            <v>6180.0300000000007</v>
          </cell>
          <cell r="AG373">
            <v>7680.0300000000007</v>
          </cell>
          <cell r="AH373">
            <v>7680.0300000000007</v>
          </cell>
          <cell r="AP373" t="str">
            <v>QC wind</v>
          </cell>
          <cell r="AQ373" t="str">
            <v>Land</v>
          </cell>
          <cell r="AU373">
            <v>7680.0300000000007</v>
          </cell>
          <cell r="AV373">
            <v>12632.68</v>
          </cell>
        </row>
        <row r="374">
          <cell r="AD374">
            <v>0</v>
          </cell>
          <cell r="AE374">
            <v>0</v>
          </cell>
          <cell r="AF374">
            <v>0</v>
          </cell>
          <cell r="AG374">
            <v>0</v>
          </cell>
          <cell r="AH374">
            <v>0</v>
          </cell>
          <cell r="AP374" t="str">
            <v>QC wind</v>
          </cell>
          <cell r="AQ374" t="str">
            <v>Interconnect</v>
          </cell>
          <cell r="AU374">
            <v>0</v>
          </cell>
          <cell r="AV374">
            <v>0</v>
          </cell>
        </row>
        <row r="375">
          <cell r="AD375">
            <v>0</v>
          </cell>
          <cell r="AE375">
            <v>0</v>
          </cell>
          <cell r="AF375">
            <v>0</v>
          </cell>
          <cell r="AG375">
            <v>0</v>
          </cell>
          <cell r="AH375">
            <v>0</v>
          </cell>
          <cell r="AP375" t="str">
            <v>QC wind</v>
          </cell>
          <cell r="AQ375" t="str">
            <v>Legal</v>
          </cell>
          <cell r="AU375">
            <v>0</v>
          </cell>
          <cell r="AV375">
            <v>0</v>
          </cell>
        </row>
        <row r="376">
          <cell r="AD376">
            <v>0</v>
          </cell>
          <cell r="AE376">
            <v>0</v>
          </cell>
          <cell r="AF376">
            <v>0</v>
          </cell>
          <cell r="AG376">
            <v>3871.43</v>
          </cell>
          <cell r="AH376">
            <v>3871.43</v>
          </cell>
          <cell r="AP376" t="str">
            <v>QC wind</v>
          </cell>
          <cell r="AQ376" t="str">
            <v>Travel</v>
          </cell>
          <cell r="AU376">
            <v>3871.43</v>
          </cell>
          <cell r="AV376">
            <v>3871.43</v>
          </cell>
        </row>
        <row r="377">
          <cell r="AD377">
            <v>588.98</v>
          </cell>
          <cell r="AE377">
            <v>588.98</v>
          </cell>
          <cell r="AF377">
            <v>22907.69</v>
          </cell>
          <cell r="AG377">
            <v>23185.82</v>
          </cell>
          <cell r="AH377">
            <v>23185.82</v>
          </cell>
          <cell r="AP377" t="str">
            <v>QC wind</v>
          </cell>
          <cell r="AQ377" t="str">
            <v>Other</v>
          </cell>
          <cell r="AU377">
            <v>23185.82</v>
          </cell>
          <cell r="AV377">
            <v>27961.8</v>
          </cell>
        </row>
        <row r="378">
          <cell r="AD378">
            <v>0</v>
          </cell>
          <cell r="AE378">
            <v>0</v>
          </cell>
          <cell r="AF378">
            <v>0</v>
          </cell>
          <cell r="AG378">
            <v>0</v>
          </cell>
          <cell r="AH378">
            <v>0</v>
          </cell>
          <cell r="AP378" t="str">
            <v>QC wind</v>
          </cell>
          <cell r="AQ378" t="str">
            <v>Fin</v>
          </cell>
          <cell r="AU378">
            <v>0</v>
          </cell>
          <cell r="AV378">
            <v>0</v>
          </cell>
        </row>
        <row r="379">
          <cell r="AD379">
            <v>2838.98</v>
          </cell>
          <cell r="AE379">
            <v>5269.01</v>
          </cell>
          <cell r="AF379">
            <v>29637.599999999999</v>
          </cell>
          <cell r="AG379">
            <v>35287.160000000003</v>
          </cell>
          <cell r="AH379">
            <v>35287.160000000003</v>
          </cell>
          <cell r="AP379" t="str">
            <v>QC wind</v>
          </cell>
          <cell r="AU379">
            <v>35287.160000000003</v>
          </cell>
          <cell r="AV379">
            <v>77450.900000000009</v>
          </cell>
        </row>
        <row r="380">
          <cell r="AP380" t="str">
            <v>QC wind</v>
          </cell>
        </row>
        <row r="381">
          <cell r="AD381">
            <v>0</v>
          </cell>
          <cell r="AE381">
            <v>0</v>
          </cell>
          <cell r="AF381">
            <v>0</v>
          </cell>
          <cell r="AG381">
            <v>0</v>
          </cell>
          <cell r="AH381">
            <v>0</v>
          </cell>
          <cell r="AP381" t="str">
            <v>QC wind</v>
          </cell>
          <cell r="AQ381" t="str">
            <v>Eng</v>
          </cell>
          <cell r="AU381">
            <v>0</v>
          </cell>
          <cell r="AV381">
            <v>0</v>
          </cell>
        </row>
        <row r="382">
          <cell r="AD382">
            <v>0</v>
          </cell>
          <cell r="AE382">
            <v>0</v>
          </cell>
          <cell r="AF382">
            <v>0</v>
          </cell>
          <cell r="AG382">
            <v>0</v>
          </cell>
          <cell r="AH382">
            <v>0</v>
          </cell>
          <cell r="AP382" t="str">
            <v>QC wind</v>
          </cell>
          <cell r="AQ382" t="str">
            <v>Env</v>
          </cell>
          <cell r="AU382">
            <v>0</v>
          </cell>
          <cell r="AV382">
            <v>0</v>
          </cell>
        </row>
        <row r="383">
          <cell r="AD383">
            <v>0</v>
          </cell>
          <cell r="AE383">
            <v>0</v>
          </cell>
          <cell r="AF383">
            <v>0</v>
          </cell>
          <cell r="AG383">
            <v>0</v>
          </cell>
          <cell r="AH383">
            <v>0</v>
          </cell>
          <cell r="AP383" t="str">
            <v>QC wind</v>
          </cell>
          <cell r="AQ383" t="str">
            <v>Resource</v>
          </cell>
          <cell r="AU383">
            <v>0</v>
          </cell>
          <cell r="AV383">
            <v>0</v>
          </cell>
        </row>
        <row r="384">
          <cell r="AD384">
            <v>0</v>
          </cell>
          <cell r="AE384">
            <v>0</v>
          </cell>
          <cell r="AF384">
            <v>0</v>
          </cell>
          <cell r="AG384">
            <v>0</v>
          </cell>
          <cell r="AH384">
            <v>0</v>
          </cell>
          <cell r="AP384" t="str">
            <v>QC wind</v>
          </cell>
          <cell r="AQ384" t="str">
            <v>Promo</v>
          </cell>
          <cell r="AU384">
            <v>0</v>
          </cell>
          <cell r="AV384">
            <v>0</v>
          </cell>
        </row>
        <row r="385">
          <cell r="AD385">
            <v>0</v>
          </cell>
          <cell r="AE385">
            <v>0</v>
          </cell>
          <cell r="AF385">
            <v>0</v>
          </cell>
          <cell r="AG385">
            <v>0</v>
          </cell>
          <cell r="AH385">
            <v>0</v>
          </cell>
          <cell r="AP385" t="str">
            <v>QC wind</v>
          </cell>
          <cell r="AQ385" t="str">
            <v>FN</v>
          </cell>
          <cell r="AU385">
            <v>0</v>
          </cell>
          <cell r="AV385">
            <v>0</v>
          </cell>
        </row>
        <row r="386">
          <cell r="AD386">
            <v>0</v>
          </cell>
          <cell r="AE386">
            <v>0</v>
          </cell>
          <cell r="AF386">
            <v>0</v>
          </cell>
          <cell r="AG386">
            <v>0</v>
          </cell>
          <cell r="AH386">
            <v>0</v>
          </cell>
          <cell r="AP386" t="str">
            <v>QC wind</v>
          </cell>
          <cell r="AQ386" t="str">
            <v>Cons Other</v>
          </cell>
          <cell r="AU386">
            <v>0</v>
          </cell>
          <cell r="AV386">
            <v>0</v>
          </cell>
        </row>
        <row r="387">
          <cell r="AD387">
            <v>0</v>
          </cell>
          <cell r="AE387">
            <v>0</v>
          </cell>
          <cell r="AF387">
            <v>0</v>
          </cell>
          <cell r="AG387">
            <v>0</v>
          </cell>
          <cell r="AH387">
            <v>0</v>
          </cell>
          <cell r="AP387" t="str">
            <v>QC wind</v>
          </cell>
          <cell r="AQ387" t="str">
            <v>Land</v>
          </cell>
          <cell r="AU387">
            <v>0</v>
          </cell>
          <cell r="AV387">
            <v>761.52</v>
          </cell>
        </row>
        <row r="388">
          <cell r="AD388">
            <v>0</v>
          </cell>
          <cell r="AE388">
            <v>0</v>
          </cell>
          <cell r="AF388">
            <v>0</v>
          </cell>
          <cell r="AG388">
            <v>0</v>
          </cell>
          <cell r="AH388">
            <v>0</v>
          </cell>
          <cell r="AP388" t="str">
            <v>QC wind</v>
          </cell>
          <cell r="AQ388" t="str">
            <v>Interconnect</v>
          </cell>
          <cell r="AU388">
            <v>0</v>
          </cell>
          <cell r="AV388">
            <v>0</v>
          </cell>
        </row>
        <row r="389">
          <cell r="AD389">
            <v>0</v>
          </cell>
          <cell r="AE389">
            <v>0</v>
          </cell>
          <cell r="AF389">
            <v>0</v>
          </cell>
          <cell r="AG389">
            <v>0</v>
          </cell>
          <cell r="AH389">
            <v>0</v>
          </cell>
          <cell r="AP389" t="str">
            <v>QC wind</v>
          </cell>
          <cell r="AQ389" t="str">
            <v>Legal</v>
          </cell>
          <cell r="AU389">
            <v>0</v>
          </cell>
          <cell r="AV389">
            <v>0</v>
          </cell>
        </row>
        <row r="390">
          <cell r="AD390">
            <v>0</v>
          </cell>
          <cell r="AE390">
            <v>0</v>
          </cell>
          <cell r="AF390">
            <v>0</v>
          </cell>
          <cell r="AG390">
            <v>0</v>
          </cell>
          <cell r="AH390">
            <v>0</v>
          </cell>
          <cell r="AP390" t="str">
            <v>QC wind</v>
          </cell>
          <cell r="AQ390" t="str">
            <v>Travel</v>
          </cell>
          <cell r="AU390">
            <v>0</v>
          </cell>
          <cell r="AV390">
            <v>0</v>
          </cell>
        </row>
        <row r="391">
          <cell r="AD391">
            <v>0</v>
          </cell>
          <cell r="AE391">
            <v>42.52</v>
          </cell>
          <cell r="AF391">
            <v>42.52</v>
          </cell>
          <cell r="AG391">
            <v>42.52</v>
          </cell>
          <cell r="AH391">
            <v>42.52</v>
          </cell>
          <cell r="AP391" t="str">
            <v>QC wind</v>
          </cell>
          <cell r="AQ391" t="str">
            <v>Other</v>
          </cell>
          <cell r="AU391">
            <v>42.52</v>
          </cell>
          <cell r="AV391">
            <v>42.52</v>
          </cell>
        </row>
        <row r="392">
          <cell r="AD392">
            <v>0</v>
          </cell>
          <cell r="AE392">
            <v>0</v>
          </cell>
          <cell r="AF392">
            <v>0</v>
          </cell>
          <cell r="AG392">
            <v>0</v>
          </cell>
          <cell r="AH392">
            <v>0</v>
          </cell>
          <cell r="AP392" t="str">
            <v>QC wind</v>
          </cell>
          <cell r="AQ392" t="str">
            <v>Fin</v>
          </cell>
          <cell r="AU392">
            <v>0</v>
          </cell>
          <cell r="AV392">
            <v>0</v>
          </cell>
        </row>
        <row r="393">
          <cell r="AD393">
            <v>0</v>
          </cell>
          <cell r="AE393">
            <v>42.52</v>
          </cell>
          <cell r="AF393">
            <v>42.52</v>
          </cell>
          <cell r="AG393">
            <v>42.52</v>
          </cell>
          <cell r="AH393">
            <v>42.52</v>
          </cell>
          <cell r="AP393" t="str">
            <v>QC wind</v>
          </cell>
          <cell r="AU393">
            <v>42.52</v>
          </cell>
          <cell r="AV393">
            <v>804.04</v>
          </cell>
        </row>
        <row r="395">
          <cell r="AD395">
            <v>24100</v>
          </cell>
          <cell r="AE395">
            <v>26281.16</v>
          </cell>
          <cell r="AF395">
            <v>47072.649999999994</v>
          </cell>
          <cell r="AG395">
            <v>50190.799999999996</v>
          </cell>
          <cell r="AH395">
            <v>100381.6</v>
          </cell>
          <cell r="AU395">
            <v>50190.8</v>
          </cell>
          <cell r="AV395">
            <v>50190.8</v>
          </cell>
        </row>
        <row r="397">
          <cell r="AD397">
            <v>15000</v>
          </cell>
          <cell r="AE397">
            <v>15000</v>
          </cell>
          <cell r="AF397">
            <v>15000</v>
          </cell>
          <cell r="AG397">
            <v>15000</v>
          </cell>
          <cell r="AH397">
            <v>15000</v>
          </cell>
          <cell r="AP397">
            <v>87</v>
          </cell>
          <cell r="AQ397" t="str">
            <v>Eng</v>
          </cell>
          <cell r="AU397">
            <v>15000</v>
          </cell>
          <cell r="AV397">
            <v>15000</v>
          </cell>
        </row>
        <row r="398">
          <cell r="AD398">
            <v>0</v>
          </cell>
          <cell r="AE398">
            <v>0</v>
          </cell>
          <cell r="AF398">
            <v>0</v>
          </cell>
          <cell r="AG398">
            <v>0</v>
          </cell>
          <cell r="AH398">
            <v>0</v>
          </cell>
          <cell r="AP398">
            <v>87</v>
          </cell>
          <cell r="AQ398" t="str">
            <v>Env</v>
          </cell>
          <cell r="AU398">
            <v>0</v>
          </cell>
          <cell r="AV398">
            <v>0</v>
          </cell>
        </row>
        <row r="399">
          <cell r="AD399">
            <v>7600</v>
          </cell>
          <cell r="AE399">
            <v>7600</v>
          </cell>
          <cell r="AF399">
            <v>7600</v>
          </cell>
          <cell r="AG399">
            <v>7600</v>
          </cell>
          <cell r="AH399">
            <v>7600</v>
          </cell>
          <cell r="AP399">
            <v>87</v>
          </cell>
          <cell r="AQ399" t="str">
            <v>Resource</v>
          </cell>
          <cell r="AU399">
            <v>7600</v>
          </cell>
          <cell r="AV399">
            <v>7600</v>
          </cell>
        </row>
        <row r="400">
          <cell r="AD400">
            <v>1500</v>
          </cell>
          <cell r="AE400">
            <v>1500</v>
          </cell>
          <cell r="AF400">
            <v>1500</v>
          </cell>
          <cell r="AG400">
            <v>1500</v>
          </cell>
          <cell r="AH400">
            <v>1500</v>
          </cell>
          <cell r="AP400">
            <v>87</v>
          </cell>
          <cell r="AQ400" t="str">
            <v>Promo</v>
          </cell>
          <cell r="AU400">
            <v>1500</v>
          </cell>
          <cell r="AV400">
            <v>1500</v>
          </cell>
        </row>
        <row r="401">
          <cell r="AD401">
            <v>0</v>
          </cell>
          <cell r="AE401">
            <v>0</v>
          </cell>
          <cell r="AF401">
            <v>0</v>
          </cell>
          <cell r="AG401">
            <v>0</v>
          </cell>
          <cell r="AH401">
            <v>0</v>
          </cell>
          <cell r="AP401">
            <v>87</v>
          </cell>
          <cell r="AQ401" t="str">
            <v>FN</v>
          </cell>
          <cell r="AU401">
            <v>0</v>
          </cell>
          <cell r="AV401">
            <v>0</v>
          </cell>
        </row>
        <row r="402">
          <cell r="AD402">
            <v>0</v>
          </cell>
          <cell r="AE402">
            <v>0</v>
          </cell>
          <cell r="AF402">
            <v>14928.81</v>
          </cell>
          <cell r="AG402">
            <v>14928.81</v>
          </cell>
          <cell r="AH402">
            <v>14928.81</v>
          </cell>
          <cell r="AP402">
            <v>87</v>
          </cell>
          <cell r="AQ402" t="str">
            <v>Cons Other</v>
          </cell>
          <cell r="AU402">
            <v>14928.81</v>
          </cell>
          <cell r="AV402">
            <v>14928.81</v>
          </cell>
        </row>
        <row r="403">
          <cell r="AD403">
            <v>0</v>
          </cell>
          <cell r="AE403">
            <v>0</v>
          </cell>
          <cell r="AF403">
            <v>0</v>
          </cell>
          <cell r="AG403">
            <v>0</v>
          </cell>
          <cell r="AH403">
            <v>0</v>
          </cell>
          <cell r="AP403">
            <v>87</v>
          </cell>
          <cell r="AQ403" t="str">
            <v>Land</v>
          </cell>
          <cell r="AU403">
            <v>0</v>
          </cell>
          <cell r="AV403">
            <v>0</v>
          </cell>
        </row>
        <row r="404">
          <cell r="AD404">
            <v>0</v>
          </cell>
          <cell r="AE404">
            <v>0</v>
          </cell>
          <cell r="AF404">
            <v>0</v>
          </cell>
          <cell r="AG404">
            <v>0</v>
          </cell>
          <cell r="AH404">
            <v>0</v>
          </cell>
          <cell r="AP404">
            <v>87</v>
          </cell>
          <cell r="AQ404" t="str">
            <v>Interconnect</v>
          </cell>
          <cell r="AU404">
            <v>0</v>
          </cell>
          <cell r="AV404">
            <v>0</v>
          </cell>
        </row>
        <row r="405">
          <cell r="AD405">
            <v>0</v>
          </cell>
          <cell r="AE405">
            <v>0</v>
          </cell>
          <cell r="AF405">
            <v>0</v>
          </cell>
          <cell r="AG405">
            <v>0</v>
          </cell>
          <cell r="AH405">
            <v>0</v>
          </cell>
          <cell r="AP405">
            <v>87</v>
          </cell>
          <cell r="AQ405" t="str">
            <v>Legal</v>
          </cell>
          <cell r="AU405">
            <v>0</v>
          </cell>
          <cell r="AV405">
            <v>0</v>
          </cell>
        </row>
        <row r="406">
          <cell r="AD406">
            <v>0</v>
          </cell>
          <cell r="AE406">
            <v>2181.1600000000003</v>
          </cell>
          <cell r="AF406">
            <v>7290.01</v>
          </cell>
          <cell r="AG406">
            <v>10346.880000000001</v>
          </cell>
          <cell r="AH406">
            <v>10346.880000000001</v>
          </cell>
          <cell r="AP406">
            <v>87</v>
          </cell>
          <cell r="AQ406" t="str">
            <v>Travel</v>
          </cell>
          <cell r="AU406">
            <v>10346.880000000001</v>
          </cell>
          <cell r="AV406">
            <v>10346.880000000001</v>
          </cell>
        </row>
        <row r="407">
          <cell r="AD407">
            <v>0</v>
          </cell>
          <cell r="AE407">
            <v>0</v>
          </cell>
          <cell r="AF407">
            <v>753.82999999999993</v>
          </cell>
          <cell r="AG407">
            <v>815.1099999999999</v>
          </cell>
          <cell r="AH407">
            <v>815.1099999999999</v>
          </cell>
          <cell r="AP407">
            <v>87</v>
          </cell>
          <cell r="AQ407" t="str">
            <v>Other</v>
          </cell>
          <cell r="AU407">
            <v>815.1099999999999</v>
          </cell>
          <cell r="AV407">
            <v>815.1099999999999</v>
          </cell>
        </row>
        <row r="408">
          <cell r="AD408">
            <v>0</v>
          </cell>
          <cell r="AE408">
            <v>0</v>
          </cell>
          <cell r="AF408">
            <v>0</v>
          </cell>
          <cell r="AG408">
            <v>0</v>
          </cell>
          <cell r="AH408">
            <v>0</v>
          </cell>
          <cell r="AP408">
            <v>87</v>
          </cell>
          <cell r="AQ408" t="str">
            <v>Fin</v>
          </cell>
          <cell r="AU408">
            <v>0</v>
          </cell>
          <cell r="AV408">
            <v>0</v>
          </cell>
        </row>
        <row r="409">
          <cell r="AD409">
            <v>24100</v>
          </cell>
          <cell r="AE409">
            <v>26281.16</v>
          </cell>
          <cell r="AF409">
            <v>47072.65</v>
          </cell>
          <cell r="AG409">
            <v>50190.8</v>
          </cell>
          <cell r="AH409">
            <v>50190.8</v>
          </cell>
          <cell r="AP409">
            <v>87</v>
          </cell>
          <cell r="AU409">
            <v>50190.8</v>
          </cell>
          <cell r="AV409">
            <v>50190.8</v>
          </cell>
        </row>
        <row r="411">
          <cell r="AD411">
            <v>557223.14</v>
          </cell>
          <cell r="AE411">
            <v>1447446.96</v>
          </cell>
          <cell r="AF411">
            <v>2490655.14</v>
          </cell>
          <cell r="AG411">
            <v>3914164.0899999989</v>
          </cell>
          <cell r="AH411">
            <v>3914164.0899999989</v>
          </cell>
          <cell r="AU411">
            <v>3914164.0899999994</v>
          </cell>
          <cell r="AV411">
            <v>11872852.150000002</v>
          </cell>
        </row>
      </sheetData>
      <sheetData sheetId="5" refreshError="1">
        <row r="2">
          <cell r="AD2" t="str">
            <v>Q1</v>
          </cell>
          <cell r="AE2" t="str">
            <v>Q2</v>
          </cell>
          <cell r="AF2" t="str">
            <v>Q3</v>
          </cell>
          <cell r="AG2" t="str">
            <v>Q4</v>
          </cell>
          <cell r="AH2" t="str">
            <v>Total</v>
          </cell>
        </row>
        <row r="3">
          <cell r="AD3">
            <v>43160</v>
          </cell>
          <cell r="AE3">
            <v>43252</v>
          </cell>
          <cell r="AF3">
            <v>43344</v>
          </cell>
          <cell r="AG3">
            <v>43435</v>
          </cell>
          <cell r="AH3" t="str">
            <v>2017</v>
          </cell>
        </row>
        <row r="4">
          <cell r="AD4" t="str">
            <v>Actual</v>
          </cell>
          <cell r="AE4" t="str">
            <v>Actual</v>
          </cell>
          <cell r="AF4" t="str">
            <v>Actual</v>
          </cell>
          <cell r="AG4" t="str">
            <v>Actual</v>
          </cell>
          <cell r="AH4" t="str">
            <v>LE</v>
          </cell>
          <cell r="AT4" t="str">
            <v>Q4 2018</v>
          </cell>
        </row>
        <row r="7">
          <cell r="AD7">
            <v>0</v>
          </cell>
          <cell r="AE7">
            <v>0</v>
          </cell>
          <cell r="AF7">
            <v>0</v>
          </cell>
          <cell r="AG7">
            <v>0</v>
          </cell>
          <cell r="AH7">
            <v>0</v>
          </cell>
          <cell r="AO7" t="str">
            <v>US gen</v>
          </cell>
          <cell r="AP7" t="str">
            <v>Eng</v>
          </cell>
          <cell r="AT7">
            <v>0</v>
          </cell>
        </row>
        <row r="8">
          <cell r="AD8">
            <v>0</v>
          </cell>
          <cell r="AE8">
            <v>0</v>
          </cell>
          <cell r="AF8">
            <v>0</v>
          </cell>
          <cell r="AG8">
            <v>0</v>
          </cell>
          <cell r="AH8">
            <v>0</v>
          </cell>
          <cell r="AO8" t="str">
            <v>US gen</v>
          </cell>
          <cell r="AP8" t="str">
            <v>Env</v>
          </cell>
          <cell r="AT8">
            <v>0</v>
          </cell>
        </row>
        <row r="9">
          <cell r="AD9">
            <v>0</v>
          </cell>
          <cell r="AE9">
            <v>0</v>
          </cell>
          <cell r="AF9">
            <v>0</v>
          </cell>
          <cell r="AG9">
            <v>0</v>
          </cell>
          <cell r="AH9">
            <v>0</v>
          </cell>
          <cell r="AO9" t="str">
            <v>US gen</v>
          </cell>
          <cell r="AP9" t="str">
            <v>Resource</v>
          </cell>
          <cell r="AT9">
            <v>0</v>
          </cell>
        </row>
        <row r="10">
          <cell r="AD10">
            <v>0</v>
          </cell>
          <cell r="AE10">
            <v>0</v>
          </cell>
          <cell r="AF10">
            <v>0</v>
          </cell>
          <cell r="AG10">
            <v>0</v>
          </cell>
          <cell r="AH10">
            <v>0</v>
          </cell>
          <cell r="AO10" t="str">
            <v>US gen</v>
          </cell>
          <cell r="AP10" t="str">
            <v>Promo</v>
          </cell>
          <cell r="AT10">
            <v>0</v>
          </cell>
        </row>
        <row r="11">
          <cell r="AD11">
            <v>0</v>
          </cell>
          <cell r="AE11">
            <v>0</v>
          </cell>
          <cell r="AF11">
            <v>0</v>
          </cell>
          <cell r="AG11">
            <v>0</v>
          </cell>
          <cell r="AH11">
            <v>0</v>
          </cell>
          <cell r="AO11" t="str">
            <v>US gen</v>
          </cell>
          <cell r="AP11" t="str">
            <v>FN</v>
          </cell>
          <cell r="AT11">
            <v>0</v>
          </cell>
        </row>
        <row r="12">
          <cell r="AD12">
            <v>0</v>
          </cell>
          <cell r="AE12">
            <v>0</v>
          </cell>
          <cell r="AF12">
            <v>0</v>
          </cell>
          <cell r="AG12">
            <v>541.97</v>
          </cell>
          <cell r="AH12">
            <v>541.97</v>
          </cell>
          <cell r="AO12" t="str">
            <v>US gen</v>
          </cell>
          <cell r="AP12" t="str">
            <v>Cons Other</v>
          </cell>
          <cell r="AT12">
            <v>541.97</v>
          </cell>
        </row>
        <row r="13">
          <cell r="AD13">
            <v>0</v>
          </cell>
          <cell r="AE13">
            <v>0</v>
          </cell>
          <cell r="AF13">
            <v>0</v>
          </cell>
          <cell r="AG13">
            <v>0</v>
          </cell>
          <cell r="AH13">
            <v>0</v>
          </cell>
          <cell r="AO13" t="str">
            <v>US gen</v>
          </cell>
          <cell r="AP13" t="str">
            <v>land</v>
          </cell>
          <cell r="AT13">
            <v>0</v>
          </cell>
        </row>
        <row r="14">
          <cell r="AD14">
            <v>0</v>
          </cell>
          <cell r="AE14">
            <v>0</v>
          </cell>
          <cell r="AF14">
            <v>0</v>
          </cell>
          <cell r="AG14">
            <v>0</v>
          </cell>
          <cell r="AH14">
            <v>0</v>
          </cell>
          <cell r="AO14" t="str">
            <v>US gen</v>
          </cell>
          <cell r="AP14" t="str">
            <v>interconnect</v>
          </cell>
          <cell r="AT14">
            <v>0</v>
          </cell>
        </row>
        <row r="15">
          <cell r="AD15">
            <v>2354</v>
          </cell>
          <cell r="AE15">
            <v>2354</v>
          </cell>
          <cell r="AF15">
            <v>2354</v>
          </cell>
          <cell r="AG15">
            <v>2354</v>
          </cell>
          <cell r="AH15">
            <v>2354</v>
          </cell>
          <cell r="AO15" t="str">
            <v>US gen</v>
          </cell>
          <cell r="AP15" t="str">
            <v>Legal</v>
          </cell>
          <cell r="AT15">
            <v>2354</v>
          </cell>
        </row>
        <row r="16">
          <cell r="AD16">
            <v>0</v>
          </cell>
          <cell r="AE16">
            <v>0</v>
          </cell>
          <cell r="AF16">
            <v>3608.79</v>
          </cell>
          <cell r="AG16">
            <v>4376.01</v>
          </cell>
          <cell r="AH16">
            <v>4376.01</v>
          </cell>
          <cell r="AO16" t="str">
            <v>US gen</v>
          </cell>
          <cell r="AP16" t="str">
            <v>Travel</v>
          </cell>
          <cell r="AT16">
            <v>4376.01</v>
          </cell>
        </row>
        <row r="17">
          <cell r="AD17">
            <v>0</v>
          </cell>
          <cell r="AE17">
            <v>0</v>
          </cell>
          <cell r="AF17">
            <v>15611.73</v>
          </cell>
          <cell r="AG17">
            <v>15671.13</v>
          </cell>
          <cell r="AH17">
            <v>15671.13</v>
          </cell>
          <cell r="AO17" t="str">
            <v>US gen</v>
          </cell>
          <cell r="AP17" t="str">
            <v>Other</v>
          </cell>
          <cell r="AT17">
            <v>15671.13</v>
          </cell>
        </row>
        <row r="18">
          <cell r="AD18">
            <v>0</v>
          </cell>
          <cell r="AE18">
            <v>0</v>
          </cell>
          <cell r="AF18">
            <v>0</v>
          </cell>
          <cell r="AG18">
            <v>0</v>
          </cell>
          <cell r="AH18">
            <v>0</v>
          </cell>
          <cell r="AO18" t="str">
            <v>US gen</v>
          </cell>
          <cell r="AP18" t="str">
            <v>Fin</v>
          </cell>
          <cell r="AT18">
            <v>0</v>
          </cell>
        </row>
        <row r="19">
          <cell r="AD19">
            <v>2354</v>
          </cell>
          <cell r="AE19">
            <v>2354</v>
          </cell>
          <cell r="AF19">
            <v>21574.52</v>
          </cell>
          <cell r="AG19">
            <v>22943.11</v>
          </cell>
          <cell r="AH19">
            <v>22943.11</v>
          </cell>
          <cell r="AO19" t="str">
            <v>US gen</v>
          </cell>
          <cell r="AT19">
            <v>22943.11</v>
          </cell>
        </row>
        <row r="21">
          <cell r="AD21">
            <v>0</v>
          </cell>
          <cell r="AE21">
            <v>0</v>
          </cell>
          <cell r="AF21">
            <v>0</v>
          </cell>
          <cell r="AG21">
            <v>0</v>
          </cell>
          <cell r="AH21">
            <v>0</v>
          </cell>
          <cell r="AO21" t="str">
            <v>US gen</v>
          </cell>
          <cell r="AP21" t="str">
            <v>Eng</v>
          </cell>
          <cell r="AT21">
            <v>0</v>
          </cell>
        </row>
        <row r="22">
          <cell r="AD22">
            <v>0</v>
          </cell>
          <cell r="AE22">
            <v>0</v>
          </cell>
          <cell r="AF22">
            <v>0</v>
          </cell>
          <cell r="AG22">
            <v>0</v>
          </cell>
          <cell r="AH22">
            <v>0</v>
          </cell>
          <cell r="AO22" t="str">
            <v>US gen</v>
          </cell>
          <cell r="AP22" t="str">
            <v>Env</v>
          </cell>
          <cell r="AT22">
            <v>0</v>
          </cell>
        </row>
        <row r="23">
          <cell r="AD23">
            <v>0</v>
          </cell>
          <cell r="AE23">
            <v>0</v>
          </cell>
          <cell r="AF23">
            <v>0</v>
          </cell>
          <cell r="AG23">
            <v>0</v>
          </cell>
          <cell r="AH23">
            <v>0</v>
          </cell>
          <cell r="AO23" t="str">
            <v>US gen</v>
          </cell>
          <cell r="AP23" t="str">
            <v>Resource</v>
          </cell>
          <cell r="AT23">
            <v>0</v>
          </cell>
        </row>
        <row r="24">
          <cell r="AD24">
            <v>0</v>
          </cell>
          <cell r="AE24">
            <v>0</v>
          </cell>
          <cell r="AF24">
            <v>0</v>
          </cell>
          <cell r="AG24">
            <v>0</v>
          </cell>
          <cell r="AH24">
            <v>0</v>
          </cell>
          <cell r="AO24" t="str">
            <v>US gen</v>
          </cell>
          <cell r="AP24" t="str">
            <v>Promo</v>
          </cell>
          <cell r="AT24">
            <v>0</v>
          </cell>
        </row>
        <row r="25">
          <cell r="AD25">
            <v>0</v>
          </cell>
          <cell r="AE25">
            <v>0</v>
          </cell>
          <cell r="AF25">
            <v>0</v>
          </cell>
          <cell r="AG25">
            <v>0</v>
          </cell>
          <cell r="AH25">
            <v>0</v>
          </cell>
          <cell r="AO25" t="str">
            <v>US gen</v>
          </cell>
          <cell r="AP25" t="str">
            <v>FN</v>
          </cell>
          <cell r="AT25">
            <v>0</v>
          </cell>
        </row>
        <row r="26">
          <cell r="AD26">
            <v>0</v>
          </cell>
          <cell r="AE26">
            <v>22387.93</v>
          </cell>
          <cell r="AF26">
            <v>31425.309999999998</v>
          </cell>
          <cell r="AG26">
            <v>31425.309999999998</v>
          </cell>
          <cell r="AH26">
            <v>31425.309999999998</v>
          </cell>
          <cell r="AO26" t="str">
            <v>US gen</v>
          </cell>
          <cell r="AP26" t="str">
            <v>Cons Other</v>
          </cell>
          <cell r="AT26">
            <v>31425.309999999998</v>
          </cell>
        </row>
        <row r="27">
          <cell r="AD27">
            <v>0</v>
          </cell>
          <cell r="AE27">
            <v>0</v>
          </cell>
          <cell r="AF27">
            <v>0</v>
          </cell>
          <cell r="AG27">
            <v>0</v>
          </cell>
          <cell r="AH27">
            <v>0</v>
          </cell>
          <cell r="AO27" t="str">
            <v>US gen</v>
          </cell>
          <cell r="AP27" t="str">
            <v>land</v>
          </cell>
          <cell r="AT27">
            <v>0</v>
          </cell>
        </row>
        <row r="28">
          <cell r="AD28">
            <v>0</v>
          </cell>
          <cell r="AE28">
            <v>0</v>
          </cell>
          <cell r="AF28">
            <v>0</v>
          </cell>
          <cell r="AG28">
            <v>0</v>
          </cell>
          <cell r="AH28">
            <v>0</v>
          </cell>
          <cell r="AO28" t="str">
            <v>US gen</v>
          </cell>
          <cell r="AP28" t="str">
            <v>interconnect</v>
          </cell>
          <cell r="AT28">
            <v>0</v>
          </cell>
        </row>
        <row r="29">
          <cell r="AD29">
            <v>0</v>
          </cell>
          <cell r="AE29">
            <v>0</v>
          </cell>
          <cell r="AF29">
            <v>0</v>
          </cell>
          <cell r="AG29">
            <v>0</v>
          </cell>
          <cell r="AH29">
            <v>0</v>
          </cell>
          <cell r="AO29" t="str">
            <v>US gen</v>
          </cell>
          <cell r="AP29" t="str">
            <v>Legal</v>
          </cell>
          <cell r="AT29">
            <v>0</v>
          </cell>
        </row>
        <row r="30">
          <cell r="AD30">
            <v>365.78</v>
          </cell>
          <cell r="AE30">
            <v>15040.790000000003</v>
          </cell>
          <cell r="AF30">
            <v>17174.840000000004</v>
          </cell>
          <cell r="AG30">
            <v>22938.360000000004</v>
          </cell>
          <cell r="AH30">
            <v>22938.360000000004</v>
          </cell>
          <cell r="AO30" t="str">
            <v>US gen</v>
          </cell>
          <cell r="AP30" t="str">
            <v>Travel</v>
          </cell>
          <cell r="AT30">
            <v>22938.360000000004</v>
          </cell>
        </row>
        <row r="31">
          <cell r="AD31">
            <v>2147</v>
          </cell>
          <cell r="AE31">
            <v>3130.74</v>
          </cell>
          <cell r="AF31">
            <v>6023.73</v>
          </cell>
          <cell r="AG31">
            <v>6189.4599999999991</v>
          </cell>
          <cell r="AH31">
            <v>6189.4599999999991</v>
          </cell>
          <cell r="AO31" t="str">
            <v>US gen</v>
          </cell>
          <cell r="AP31" t="str">
            <v>Other</v>
          </cell>
          <cell r="AT31">
            <v>6189.4599999999991</v>
          </cell>
        </row>
        <row r="32">
          <cell r="AD32">
            <v>0</v>
          </cell>
          <cell r="AE32">
            <v>0</v>
          </cell>
          <cell r="AF32">
            <v>0</v>
          </cell>
          <cell r="AG32">
            <v>0</v>
          </cell>
          <cell r="AH32">
            <v>0</v>
          </cell>
          <cell r="AO32" t="str">
            <v>US gen</v>
          </cell>
          <cell r="AP32" t="str">
            <v>Fin</v>
          </cell>
          <cell r="AT32">
            <v>0</v>
          </cell>
        </row>
        <row r="33">
          <cell r="AD33">
            <v>2512.7799999999997</v>
          </cell>
          <cell r="AE33">
            <v>40559.46</v>
          </cell>
          <cell r="AF33">
            <v>54623.880000000005</v>
          </cell>
          <cell r="AG33">
            <v>60553.13</v>
          </cell>
          <cell r="AH33">
            <v>60553.13</v>
          </cell>
          <cell r="AO33" t="str">
            <v>US gen</v>
          </cell>
          <cell r="AT33">
            <v>60553.13</v>
          </cell>
        </row>
        <row r="34">
          <cell r="AD34">
            <v>4866.78</v>
          </cell>
          <cell r="AE34">
            <v>42913.46</v>
          </cell>
          <cell r="AF34">
            <v>76198.400000000009</v>
          </cell>
          <cell r="AG34">
            <v>83496.239999999991</v>
          </cell>
          <cell r="AH34">
            <v>83496.239999999991</v>
          </cell>
        </row>
        <row r="36">
          <cell r="AD36">
            <v>0</v>
          </cell>
          <cell r="AE36">
            <v>0</v>
          </cell>
          <cell r="AF36">
            <v>0</v>
          </cell>
          <cell r="AG36">
            <v>0</v>
          </cell>
          <cell r="AH36">
            <v>0</v>
          </cell>
          <cell r="AO36">
            <v>49</v>
          </cell>
          <cell r="AP36" t="str">
            <v>Eng</v>
          </cell>
          <cell r="AT36">
            <v>0</v>
          </cell>
        </row>
        <row r="37">
          <cell r="AD37">
            <v>0</v>
          </cell>
          <cell r="AE37">
            <v>0</v>
          </cell>
          <cell r="AF37">
            <v>0</v>
          </cell>
          <cell r="AG37">
            <v>0</v>
          </cell>
          <cell r="AH37">
            <v>0</v>
          </cell>
          <cell r="AO37">
            <v>49</v>
          </cell>
          <cell r="AP37" t="str">
            <v>Env</v>
          </cell>
          <cell r="AT37">
            <v>0</v>
          </cell>
        </row>
        <row r="38">
          <cell r="AD38">
            <v>0</v>
          </cell>
          <cell r="AE38">
            <v>0</v>
          </cell>
          <cell r="AF38">
            <v>0</v>
          </cell>
          <cell r="AG38">
            <v>0</v>
          </cell>
          <cell r="AH38">
            <v>0</v>
          </cell>
          <cell r="AO38">
            <v>49</v>
          </cell>
          <cell r="AP38" t="str">
            <v>Resource</v>
          </cell>
          <cell r="AT38">
            <v>0</v>
          </cell>
        </row>
        <row r="39">
          <cell r="AD39">
            <v>0</v>
          </cell>
          <cell r="AE39">
            <v>0</v>
          </cell>
          <cell r="AF39">
            <v>0</v>
          </cell>
          <cell r="AG39">
            <v>0</v>
          </cell>
          <cell r="AH39">
            <v>0</v>
          </cell>
          <cell r="AO39">
            <v>49</v>
          </cell>
          <cell r="AP39" t="str">
            <v>Promo</v>
          </cell>
          <cell r="AT39">
            <v>0</v>
          </cell>
        </row>
        <row r="40">
          <cell r="AD40">
            <v>0</v>
          </cell>
          <cell r="AE40">
            <v>0</v>
          </cell>
          <cell r="AF40">
            <v>0</v>
          </cell>
          <cell r="AG40">
            <v>0</v>
          </cell>
          <cell r="AH40">
            <v>0</v>
          </cell>
          <cell r="AO40">
            <v>49</v>
          </cell>
          <cell r="AP40" t="str">
            <v>FN</v>
          </cell>
          <cell r="AT40">
            <v>0</v>
          </cell>
        </row>
        <row r="41">
          <cell r="AD41">
            <v>0</v>
          </cell>
          <cell r="AE41">
            <v>0</v>
          </cell>
          <cell r="AF41">
            <v>0</v>
          </cell>
          <cell r="AG41">
            <v>0</v>
          </cell>
          <cell r="AH41">
            <v>0</v>
          </cell>
          <cell r="AO41">
            <v>49</v>
          </cell>
          <cell r="AP41" t="str">
            <v>Cons Other</v>
          </cell>
          <cell r="AT41">
            <v>0</v>
          </cell>
        </row>
        <row r="42">
          <cell r="AD42">
            <v>0</v>
          </cell>
          <cell r="AE42">
            <v>0</v>
          </cell>
          <cell r="AF42">
            <v>0</v>
          </cell>
          <cell r="AG42">
            <v>0</v>
          </cell>
          <cell r="AH42">
            <v>0</v>
          </cell>
          <cell r="AO42">
            <v>49</v>
          </cell>
          <cell r="AP42" t="str">
            <v>Land</v>
          </cell>
          <cell r="AT42">
            <v>0</v>
          </cell>
        </row>
        <row r="43">
          <cell r="AD43">
            <v>0</v>
          </cell>
          <cell r="AE43">
            <v>0</v>
          </cell>
          <cell r="AF43">
            <v>0</v>
          </cell>
          <cell r="AG43">
            <v>0</v>
          </cell>
          <cell r="AH43">
            <v>0</v>
          </cell>
          <cell r="AO43">
            <v>49</v>
          </cell>
          <cell r="AP43" t="str">
            <v>Interconnect</v>
          </cell>
          <cell r="AT43">
            <v>0</v>
          </cell>
        </row>
        <row r="44">
          <cell r="AD44">
            <v>0</v>
          </cell>
          <cell r="AE44">
            <v>0</v>
          </cell>
          <cell r="AF44">
            <v>0</v>
          </cell>
          <cell r="AG44">
            <v>0</v>
          </cell>
          <cell r="AH44">
            <v>0</v>
          </cell>
          <cell r="AO44">
            <v>49</v>
          </cell>
          <cell r="AP44" t="str">
            <v>Legal</v>
          </cell>
          <cell r="AT44">
            <v>0</v>
          </cell>
        </row>
        <row r="45">
          <cell r="AD45">
            <v>0</v>
          </cell>
          <cell r="AE45">
            <v>0</v>
          </cell>
          <cell r="AF45">
            <v>0</v>
          </cell>
          <cell r="AG45">
            <v>0</v>
          </cell>
          <cell r="AH45">
            <v>0</v>
          </cell>
          <cell r="AO45">
            <v>49</v>
          </cell>
          <cell r="AP45" t="str">
            <v>Travel</v>
          </cell>
          <cell r="AT45">
            <v>0</v>
          </cell>
        </row>
        <row r="46">
          <cell r="AD46">
            <v>0</v>
          </cell>
          <cell r="AE46">
            <v>0</v>
          </cell>
          <cell r="AF46">
            <v>0</v>
          </cell>
          <cell r="AG46">
            <v>0</v>
          </cell>
          <cell r="AH46">
            <v>0</v>
          </cell>
          <cell r="AO46">
            <v>49</v>
          </cell>
          <cell r="AP46" t="str">
            <v>Other</v>
          </cell>
          <cell r="AT46">
            <v>0</v>
          </cell>
        </row>
        <row r="47">
          <cell r="AD47">
            <v>0</v>
          </cell>
          <cell r="AE47">
            <v>0</v>
          </cell>
          <cell r="AF47">
            <v>0</v>
          </cell>
          <cell r="AG47">
            <v>0</v>
          </cell>
          <cell r="AH47">
            <v>0</v>
          </cell>
          <cell r="AO47">
            <v>49</v>
          </cell>
          <cell r="AP47" t="str">
            <v>Fin</v>
          </cell>
          <cell r="AT47">
            <v>0</v>
          </cell>
        </row>
        <row r="48">
          <cell r="AD48">
            <v>0</v>
          </cell>
          <cell r="AE48">
            <v>0</v>
          </cell>
          <cell r="AF48">
            <v>0</v>
          </cell>
          <cell r="AG48">
            <v>0</v>
          </cell>
          <cell r="AH48">
            <v>0</v>
          </cell>
          <cell r="AO48">
            <v>49</v>
          </cell>
          <cell r="AT48">
            <v>0</v>
          </cell>
        </row>
        <row r="50">
          <cell r="AD50">
            <v>0</v>
          </cell>
          <cell r="AE50">
            <v>0</v>
          </cell>
          <cell r="AF50">
            <v>0</v>
          </cell>
          <cell r="AG50">
            <v>0</v>
          </cell>
          <cell r="AH50">
            <v>0</v>
          </cell>
          <cell r="AO50">
            <v>74</v>
          </cell>
          <cell r="AP50" t="str">
            <v>Eng</v>
          </cell>
          <cell r="AT50">
            <v>0</v>
          </cell>
        </row>
        <row r="51">
          <cell r="AD51">
            <v>0</v>
          </cell>
          <cell r="AE51">
            <v>0</v>
          </cell>
          <cell r="AF51">
            <v>0</v>
          </cell>
          <cell r="AG51">
            <v>0</v>
          </cell>
          <cell r="AH51">
            <v>0</v>
          </cell>
          <cell r="AO51">
            <v>74</v>
          </cell>
          <cell r="AP51" t="str">
            <v>Env</v>
          </cell>
          <cell r="AT51">
            <v>0</v>
          </cell>
        </row>
        <row r="52">
          <cell r="AD52">
            <v>0</v>
          </cell>
          <cell r="AE52">
            <v>0</v>
          </cell>
          <cell r="AF52">
            <v>0</v>
          </cell>
          <cell r="AG52">
            <v>0</v>
          </cell>
          <cell r="AH52">
            <v>0</v>
          </cell>
          <cell r="AO52">
            <v>74</v>
          </cell>
          <cell r="AP52" t="str">
            <v>Resource</v>
          </cell>
          <cell r="AT52">
            <v>0</v>
          </cell>
        </row>
        <row r="53">
          <cell r="AD53">
            <v>0</v>
          </cell>
          <cell r="AE53">
            <v>0</v>
          </cell>
          <cell r="AF53">
            <v>0</v>
          </cell>
          <cell r="AG53">
            <v>0</v>
          </cell>
          <cell r="AH53">
            <v>0</v>
          </cell>
          <cell r="AO53">
            <v>74</v>
          </cell>
          <cell r="AP53" t="str">
            <v>Promo</v>
          </cell>
          <cell r="AT53">
            <v>0</v>
          </cell>
        </row>
        <row r="54">
          <cell r="AD54">
            <v>0</v>
          </cell>
          <cell r="AE54">
            <v>0</v>
          </cell>
          <cell r="AF54">
            <v>0</v>
          </cell>
          <cell r="AG54">
            <v>0</v>
          </cell>
          <cell r="AH54">
            <v>0</v>
          </cell>
          <cell r="AO54">
            <v>74</v>
          </cell>
          <cell r="AP54" t="str">
            <v>FN</v>
          </cell>
          <cell r="AT54">
            <v>0</v>
          </cell>
        </row>
        <row r="55">
          <cell r="AD55">
            <v>0</v>
          </cell>
          <cell r="AE55">
            <v>0</v>
          </cell>
          <cell r="AF55">
            <v>0</v>
          </cell>
          <cell r="AG55">
            <v>0</v>
          </cell>
          <cell r="AH55">
            <v>0</v>
          </cell>
          <cell r="AO55">
            <v>74</v>
          </cell>
          <cell r="AP55" t="str">
            <v>Cons Other</v>
          </cell>
          <cell r="AT55">
            <v>0</v>
          </cell>
        </row>
        <row r="56">
          <cell r="AD56">
            <v>0</v>
          </cell>
          <cell r="AE56">
            <v>0</v>
          </cell>
          <cell r="AF56">
            <v>0</v>
          </cell>
          <cell r="AG56">
            <v>0</v>
          </cell>
          <cell r="AH56">
            <v>0</v>
          </cell>
          <cell r="AO56">
            <v>74</v>
          </cell>
          <cell r="AP56" t="str">
            <v>Land</v>
          </cell>
          <cell r="AT56">
            <v>0</v>
          </cell>
        </row>
        <row r="57">
          <cell r="AD57">
            <v>0</v>
          </cell>
          <cell r="AE57">
            <v>0</v>
          </cell>
          <cell r="AF57">
            <v>0</v>
          </cell>
          <cell r="AG57">
            <v>0</v>
          </cell>
          <cell r="AH57">
            <v>0</v>
          </cell>
          <cell r="AO57">
            <v>74</v>
          </cell>
          <cell r="AP57" t="str">
            <v>Interconnect</v>
          </cell>
          <cell r="AT57">
            <v>0</v>
          </cell>
        </row>
        <row r="58">
          <cell r="AD58">
            <v>0</v>
          </cell>
          <cell r="AE58">
            <v>0</v>
          </cell>
          <cell r="AF58">
            <v>0</v>
          </cell>
          <cell r="AG58">
            <v>0</v>
          </cell>
          <cell r="AH58">
            <v>0</v>
          </cell>
          <cell r="AO58">
            <v>74</v>
          </cell>
          <cell r="AP58" t="str">
            <v>Legal</v>
          </cell>
          <cell r="AT58">
            <v>0</v>
          </cell>
        </row>
        <row r="59">
          <cell r="AD59">
            <v>0</v>
          </cell>
          <cell r="AE59">
            <v>268.36</v>
          </cell>
          <cell r="AF59">
            <v>1178.95</v>
          </cell>
          <cell r="AG59">
            <v>1178.95</v>
          </cell>
          <cell r="AH59">
            <v>1178.95</v>
          </cell>
          <cell r="AO59">
            <v>74</v>
          </cell>
          <cell r="AP59" t="str">
            <v>Travel</v>
          </cell>
          <cell r="AT59">
            <v>1178.95</v>
          </cell>
        </row>
        <row r="60">
          <cell r="AD60">
            <v>0</v>
          </cell>
          <cell r="AE60">
            <v>37.120000000000005</v>
          </cell>
          <cell r="AF60">
            <v>37.120000000000005</v>
          </cell>
          <cell r="AG60">
            <v>37.120000000000005</v>
          </cell>
          <cell r="AH60">
            <v>37.120000000000005</v>
          </cell>
          <cell r="AO60">
            <v>74</v>
          </cell>
          <cell r="AP60" t="str">
            <v>Other</v>
          </cell>
          <cell r="AT60">
            <v>37.120000000000005</v>
          </cell>
        </row>
        <row r="61">
          <cell r="AD61">
            <v>0</v>
          </cell>
          <cell r="AE61">
            <v>0</v>
          </cell>
          <cell r="AF61">
            <v>0</v>
          </cell>
          <cell r="AG61">
            <v>0</v>
          </cell>
          <cell r="AH61">
            <v>0</v>
          </cell>
          <cell r="AO61">
            <v>74</v>
          </cell>
          <cell r="AP61" t="str">
            <v>Fin</v>
          </cell>
          <cell r="AT61">
            <v>0</v>
          </cell>
        </row>
        <row r="62">
          <cell r="AD62">
            <v>0</v>
          </cell>
          <cell r="AE62">
            <v>305.48</v>
          </cell>
          <cell r="AF62">
            <v>1216.0700000000002</v>
          </cell>
          <cell r="AG62">
            <v>1216.0700000000002</v>
          </cell>
          <cell r="AH62">
            <v>1216.0700000000002</v>
          </cell>
          <cell r="AO62">
            <v>74</v>
          </cell>
          <cell r="AT62">
            <v>1216.0700000000002</v>
          </cell>
        </row>
        <row r="64">
          <cell r="AD64">
            <v>0</v>
          </cell>
          <cell r="AE64">
            <v>0</v>
          </cell>
          <cell r="AF64">
            <v>0</v>
          </cell>
          <cell r="AG64">
            <v>0</v>
          </cell>
          <cell r="AH64">
            <v>0</v>
          </cell>
          <cell r="AO64">
            <v>25</v>
          </cell>
          <cell r="AP64" t="str">
            <v>Eng</v>
          </cell>
          <cell r="AT64">
            <v>0</v>
          </cell>
        </row>
        <row r="65">
          <cell r="AD65">
            <v>0</v>
          </cell>
          <cell r="AE65">
            <v>0</v>
          </cell>
          <cell r="AF65">
            <v>0</v>
          </cell>
          <cell r="AG65">
            <v>0</v>
          </cell>
          <cell r="AH65">
            <v>0</v>
          </cell>
          <cell r="AO65">
            <v>25</v>
          </cell>
          <cell r="AP65" t="str">
            <v>Env</v>
          </cell>
          <cell r="AT65">
            <v>0</v>
          </cell>
        </row>
        <row r="66">
          <cell r="AD66">
            <v>0</v>
          </cell>
          <cell r="AE66">
            <v>0</v>
          </cell>
          <cell r="AF66">
            <v>0</v>
          </cell>
          <cell r="AG66">
            <v>0</v>
          </cell>
          <cell r="AH66">
            <v>0</v>
          </cell>
          <cell r="AO66">
            <v>25</v>
          </cell>
          <cell r="AP66" t="str">
            <v>Resource</v>
          </cell>
          <cell r="AT66">
            <v>0</v>
          </cell>
        </row>
        <row r="67">
          <cell r="AD67">
            <v>0</v>
          </cell>
          <cell r="AE67">
            <v>0</v>
          </cell>
          <cell r="AF67">
            <v>0</v>
          </cell>
          <cell r="AG67">
            <v>0</v>
          </cell>
          <cell r="AH67">
            <v>0</v>
          </cell>
          <cell r="AO67">
            <v>25</v>
          </cell>
          <cell r="AP67" t="str">
            <v>Promo</v>
          </cell>
          <cell r="AT67">
            <v>0</v>
          </cell>
        </row>
        <row r="68">
          <cell r="AD68">
            <v>0</v>
          </cell>
          <cell r="AE68">
            <v>0</v>
          </cell>
          <cell r="AF68">
            <v>0</v>
          </cell>
          <cell r="AG68">
            <v>0</v>
          </cell>
          <cell r="AH68">
            <v>0</v>
          </cell>
          <cell r="AO68">
            <v>25</v>
          </cell>
          <cell r="AP68" t="str">
            <v>FN</v>
          </cell>
          <cell r="AT68">
            <v>0</v>
          </cell>
        </row>
        <row r="69">
          <cell r="AD69">
            <v>0</v>
          </cell>
          <cell r="AE69">
            <v>0</v>
          </cell>
          <cell r="AF69">
            <v>0</v>
          </cell>
          <cell r="AG69">
            <v>0</v>
          </cell>
          <cell r="AH69">
            <v>0</v>
          </cell>
          <cell r="AO69">
            <v>25</v>
          </cell>
          <cell r="AP69" t="str">
            <v>Cons Other</v>
          </cell>
          <cell r="AT69">
            <v>0</v>
          </cell>
        </row>
        <row r="70">
          <cell r="AD70">
            <v>0</v>
          </cell>
          <cell r="AE70">
            <v>0</v>
          </cell>
          <cell r="AF70">
            <v>0</v>
          </cell>
          <cell r="AG70">
            <v>0</v>
          </cell>
          <cell r="AH70">
            <v>0</v>
          </cell>
          <cell r="AO70">
            <v>25</v>
          </cell>
          <cell r="AP70" t="str">
            <v>Land</v>
          </cell>
          <cell r="AT70">
            <v>0</v>
          </cell>
        </row>
        <row r="71">
          <cell r="AD71">
            <v>0</v>
          </cell>
          <cell r="AE71">
            <v>0</v>
          </cell>
          <cell r="AF71">
            <v>0</v>
          </cell>
          <cell r="AG71">
            <v>0</v>
          </cell>
          <cell r="AH71">
            <v>0</v>
          </cell>
          <cell r="AO71">
            <v>25</v>
          </cell>
          <cell r="AP71" t="str">
            <v>Interconnect</v>
          </cell>
          <cell r="AT71">
            <v>0</v>
          </cell>
        </row>
        <row r="72">
          <cell r="AD72">
            <v>0</v>
          </cell>
          <cell r="AE72">
            <v>0</v>
          </cell>
          <cell r="AF72">
            <v>0</v>
          </cell>
          <cell r="AG72">
            <v>0</v>
          </cell>
          <cell r="AH72">
            <v>0</v>
          </cell>
          <cell r="AO72">
            <v>25</v>
          </cell>
          <cell r="AP72" t="str">
            <v>Legal</v>
          </cell>
          <cell r="AT72">
            <v>0</v>
          </cell>
        </row>
        <row r="73">
          <cell r="AD73">
            <v>0</v>
          </cell>
          <cell r="AE73">
            <v>0</v>
          </cell>
          <cell r="AF73">
            <v>0</v>
          </cell>
          <cell r="AG73">
            <v>0</v>
          </cell>
          <cell r="AH73">
            <v>0</v>
          </cell>
          <cell r="AO73">
            <v>25</v>
          </cell>
          <cell r="AP73" t="str">
            <v>Travel</v>
          </cell>
          <cell r="AT73">
            <v>0</v>
          </cell>
        </row>
        <row r="74">
          <cell r="AD74">
            <v>0</v>
          </cell>
          <cell r="AE74">
            <v>0</v>
          </cell>
          <cell r="AF74">
            <v>0</v>
          </cell>
          <cell r="AG74">
            <v>0</v>
          </cell>
          <cell r="AH74">
            <v>0</v>
          </cell>
          <cell r="AO74">
            <v>25</v>
          </cell>
          <cell r="AP74" t="str">
            <v>Other</v>
          </cell>
          <cell r="AT74">
            <v>0</v>
          </cell>
        </row>
        <row r="75">
          <cell r="AD75">
            <v>0</v>
          </cell>
          <cell r="AE75">
            <v>0</v>
          </cell>
          <cell r="AF75">
            <v>0</v>
          </cell>
          <cell r="AG75">
            <v>0</v>
          </cell>
          <cell r="AH75">
            <v>0</v>
          </cell>
          <cell r="AO75">
            <v>25</v>
          </cell>
          <cell r="AP75" t="str">
            <v>Fin</v>
          </cell>
          <cell r="AT75">
            <v>0</v>
          </cell>
        </row>
        <row r="76">
          <cell r="AD76">
            <v>0</v>
          </cell>
          <cell r="AE76">
            <v>0</v>
          </cell>
          <cell r="AF76">
            <v>0</v>
          </cell>
          <cell r="AG76">
            <v>0</v>
          </cell>
          <cell r="AH76">
            <v>0</v>
          </cell>
          <cell r="AO76">
            <v>25</v>
          </cell>
          <cell r="AT76">
            <v>0</v>
          </cell>
        </row>
        <row r="78">
          <cell r="AD78">
            <v>4866.78</v>
          </cell>
          <cell r="AE78">
            <v>43218.94</v>
          </cell>
          <cell r="AF78">
            <v>77414.470000000016</v>
          </cell>
          <cell r="AG78">
            <v>84712.31</v>
          </cell>
          <cell r="AH78">
            <v>84712.31</v>
          </cell>
          <cell r="AT78">
            <v>1216.0700000000002</v>
          </cell>
        </row>
      </sheetData>
      <sheetData sheetId="6" refreshError="1">
        <row r="2">
          <cell r="AD2" t="str">
            <v>Q1</v>
          </cell>
          <cell r="AE2" t="str">
            <v>Q2</v>
          </cell>
          <cell r="AF2" t="str">
            <v>Q3</v>
          </cell>
          <cell r="AG2" t="str">
            <v>Q4</v>
          </cell>
          <cell r="AH2" t="str">
            <v>Total</v>
          </cell>
        </row>
        <row r="3">
          <cell r="AD3">
            <v>43160</v>
          </cell>
          <cell r="AE3">
            <v>43252</v>
          </cell>
          <cell r="AF3">
            <v>43344</v>
          </cell>
          <cell r="AG3">
            <v>43435</v>
          </cell>
          <cell r="AH3" t="str">
            <v>2018</v>
          </cell>
        </row>
        <row r="4">
          <cell r="AD4" t="str">
            <v>Actual</v>
          </cell>
          <cell r="AE4" t="str">
            <v>Actual</v>
          </cell>
          <cell r="AF4" t="str">
            <v>Actual</v>
          </cell>
          <cell r="AG4" t="str">
            <v>Actual</v>
          </cell>
          <cell r="AH4" t="str">
            <v>LE</v>
          </cell>
          <cell r="AT4" t="str">
            <v>Q4 2018</v>
          </cell>
          <cell r="AU4" t="str">
            <v>Total</v>
          </cell>
        </row>
        <row r="7">
          <cell r="AD7">
            <v>0</v>
          </cell>
          <cell r="AE7">
            <v>0</v>
          </cell>
          <cell r="AF7">
            <v>0</v>
          </cell>
          <cell r="AG7">
            <v>0</v>
          </cell>
          <cell r="AH7">
            <v>0</v>
          </cell>
          <cell r="AO7">
            <v>26</v>
          </cell>
          <cell r="AP7" t="str">
            <v>Eng</v>
          </cell>
          <cell r="AT7">
            <v>0</v>
          </cell>
          <cell r="AU7">
            <v>0</v>
          </cell>
        </row>
        <row r="8">
          <cell r="AD8">
            <v>0</v>
          </cell>
          <cell r="AE8">
            <v>0</v>
          </cell>
          <cell r="AF8">
            <v>0</v>
          </cell>
          <cell r="AG8">
            <v>0</v>
          </cell>
          <cell r="AH8">
            <v>0</v>
          </cell>
          <cell r="AO8">
            <v>26</v>
          </cell>
          <cell r="AP8" t="str">
            <v>Env</v>
          </cell>
          <cell r="AT8">
            <v>0</v>
          </cell>
          <cell r="AU8">
            <v>0</v>
          </cell>
        </row>
        <row r="9">
          <cell r="AD9">
            <v>0</v>
          </cell>
          <cell r="AE9">
            <v>0</v>
          </cell>
          <cell r="AF9">
            <v>0</v>
          </cell>
          <cell r="AG9">
            <v>0</v>
          </cell>
          <cell r="AH9">
            <v>0</v>
          </cell>
          <cell r="AO9">
            <v>26</v>
          </cell>
          <cell r="AP9" t="str">
            <v>Resource</v>
          </cell>
          <cell r="AT9">
            <v>0</v>
          </cell>
          <cell r="AU9">
            <v>0</v>
          </cell>
        </row>
        <row r="10">
          <cell r="AD10">
            <v>27124.799999999999</v>
          </cell>
          <cell r="AE10">
            <v>65112.3</v>
          </cell>
          <cell r="AF10">
            <v>65112.3</v>
          </cell>
          <cell r="AG10">
            <v>65112.3</v>
          </cell>
          <cell r="AH10">
            <v>65112.3</v>
          </cell>
          <cell r="AO10">
            <v>26</v>
          </cell>
          <cell r="AP10" t="str">
            <v>Promo</v>
          </cell>
          <cell r="AT10">
            <v>65112.3</v>
          </cell>
          <cell r="AU10">
            <v>65112.3</v>
          </cell>
        </row>
        <row r="11">
          <cell r="AD11">
            <v>0</v>
          </cell>
          <cell r="AE11">
            <v>0</v>
          </cell>
          <cell r="AF11">
            <v>0</v>
          </cell>
          <cell r="AG11">
            <v>0</v>
          </cell>
          <cell r="AH11">
            <v>0</v>
          </cell>
          <cell r="AO11">
            <v>26</v>
          </cell>
          <cell r="AP11" t="str">
            <v>FN</v>
          </cell>
          <cell r="AT11">
            <v>0</v>
          </cell>
          <cell r="AU11">
            <v>0</v>
          </cell>
        </row>
        <row r="12">
          <cell r="AD12">
            <v>30943.230000000003</v>
          </cell>
          <cell r="AE12">
            <v>46853.520000000004</v>
          </cell>
          <cell r="AF12">
            <v>91102.150000000009</v>
          </cell>
          <cell r="AG12">
            <v>111577.99</v>
          </cell>
          <cell r="AH12">
            <v>111577.99</v>
          </cell>
          <cell r="AO12">
            <v>26</v>
          </cell>
          <cell r="AP12" t="str">
            <v>Cons Other</v>
          </cell>
          <cell r="AT12">
            <v>111577.99</v>
          </cell>
          <cell r="AU12">
            <v>111577.99</v>
          </cell>
        </row>
        <row r="13">
          <cell r="AD13">
            <v>0</v>
          </cell>
          <cell r="AE13">
            <v>0</v>
          </cell>
          <cell r="AF13">
            <v>0</v>
          </cell>
          <cell r="AG13">
            <v>0</v>
          </cell>
          <cell r="AH13">
            <v>0</v>
          </cell>
          <cell r="AO13">
            <v>26</v>
          </cell>
          <cell r="AP13" t="str">
            <v>land</v>
          </cell>
          <cell r="AT13">
            <v>0</v>
          </cell>
          <cell r="AU13">
            <v>0</v>
          </cell>
        </row>
        <row r="14">
          <cell r="AD14">
            <v>0</v>
          </cell>
          <cell r="AE14">
            <v>0</v>
          </cell>
          <cell r="AF14">
            <v>0</v>
          </cell>
          <cell r="AG14">
            <v>0</v>
          </cell>
          <cell r="AH14">
            <v>0</v>
          </cell>
          <cell r="AO14">
            <v>26</v>
          </cell>
          <cell r="AP14" t="str">
            <v>interconnect</v>
          </cell>
          <cell r="AT14">
            <v>0</v>
          </cell>
          <cell r="AU14">
            <v>0</v>
          </cell>
        </row>
        <row r="15">
          <cell r="AD15">
            <v>0</v>
          </cell>
          <cell r="AE15">
            <v>0</v>
          </cell>
          <cell r="AF15">
            <v>0</v>
          </cell>
          <cell r="AG15">
            <v>0</v>
          </cell>
          <cell r="AH15">
            <v>0</v>
          </cell>
          <cell r="AO15">
            <v>26</v>
          </cell>
          <cell r="AP15" t="str">
            <v>Legal</v>
          </cell>
          <cell r="AT15">
            <v>0</v>
          </cell>
          <cell r="AU15">
            <v>0</v>
          </cell>
        </row>
        <row r="16">
          <cell r="AD16">
            <v>43060.659999999996</v>
          </cell>
          <cell r="AE16">
            <v>75743.78</v>
          </cell>
          <cell r="AF16">
            <v>92487.84</v>
          </cell>
          <cell r="AG16">
            <v>128895.6</v>
          </cell>
          <cell r="AH16">
            <v>128895.6</v>
          </cell>
          <cell r="AO16">
            <v>26</v>
          </cell>
          <cell r="AP16" t="str">
            <v>Travel</v>
          </cell>
          <cell r="AT16">
            <v>128895.6</v>
          </cell>
          <cell r="AU16">
            <v>128895.6</v>
          </cell>
        </row>
        <row r="17">
          <cell r="AD17">
            <v>8520.75</v>
          </cell>
          <cell r="AE17">
            <v>22624.01</v>
          </cell>
          <cell r="AF17">
            <v>33017.56</v>
          </cell>
          <cell r="AG17">
            <v>60796.91</v>
          </cell>
          <cell r="AH17">
            <v>60796.91</v>
          </cell>
          <cell r="AO17">
            <v>26</v>
          </cell>
          <cell r="AP17" t="str">
            <v>Other</v>
          </cell>
          <cell r="AT17">
            <v>60796.91</v>
          </cell>
          <cell r="AU17">
            <v>60796.91</v>
          </cell>
        </row>
        <row r="18">
          <cell r="AD18">
            <v>0</v>
          </cell>
          <cell r="AE18">
            <v>0</v>
          </cell>
          <cell r="AF18">
            <v>0</v>
          </cell>
          <cell r="AG18">
            <v>0</v>
          </cell>
          <cell r="AH18">
            <v>0</v>
          </cell>
          <cell r="AO18">
            <v>26</v>
          </cell>
          <cell r="AP18" t="str">
            <v>Fin</v>
          </cell>
          <cell r="AT18">
            <v>0</v>
          </cell>
          <cell r="AU18">
            <v>0</v>
          </cell>
        </row>
        <row r="19">
          <cell r="AD19">
            <v>109649.44</v>
          </cell>
          <cell r="AE19">
            <v>210333.61000000002</v>
          </cell>
          <cell r="AF19">
            <v>281719.84999999998</v>
          </cell>
          <cell r="AG19">
            <v>366382.80000000005</v>
          </cell>
          <cell r="AH19">
            <v>366382.80000000005</v>
          </cell>
          <cell r="AO19">
            <v>26</v>
          </cell>
          <cell r="AT19">
            <v>366382.80000000005</v>
          </cell>
          <cell r="AU19">
            <v>366382.80000000005</v>
          </cell>
        </row>
        <row r="21">
          <cell r="AD21">
            <v>0</v>
          </cell>
          <cell r="AE21">
            <v>0</v>
          </cell>
          <cell r="AF21">
            <v>0</v>
          </cell>
          <cell r="AG21">
            <v>0</v>
          </cell>
          <cell r="AH21">
            <v>0</v>
          </cell>
          <cell r="AO21">
            <v>27</v>
          </cell>
          <cell r="AP21" t="str">
            <v>Eng</v>
          </cell>
          <cell r="AT21">
            <v>21756</v>
          </cell>
          <cell r="AU21">
            <v>568805.70000000007</v>
          </cell>
        </row>
        <row r="22">
          <cell r="AD22">
            <v>0</v>
          </cell>
          <cell r="AE22">
            <v>0</v>
          </cell>
          <cell r="AF22">
            <v>0</v>
          </cell>
          <cell r="AG22">
            <v>0</v>
          </cell>
          <cell r="AH22">
            <v>0</v>
          </cell>
          <cell r="AO22">
            <v>27</v>
          </cell>
          <cell r="AP22" t="str">
            <v>Env</v>
          </cell>
          <cell r="AT22">
            <v>0</v>
          </cell>
          <cell r="AU22">
            <v>0</v>
          </cell>
        </row>
        <row r="23">
          <cell r="AD23">
            <v>0</v>
          </cell>
          <cell r="AE23">
            <v>0</v>
          </cell>
          <cell r="AF23">
            <v>0</v>
          </cell>
          <cell r="AG23">
            <v>0</v>
          </cell>
          <cell r="AH23">
            <v>0</v>
          </cell>
          <cell r="AO23">
            <v>27</v>
          </cell>
          <cell r="AP23" t="str">
            <v>Resource</v>
          </cell>
          <cell r="AT23">
            <v>0</v>
          </cell>
          <cell r="AU23">
            <v>0</v>
          </cell>
        </row>
        <row r="24">
          <cell r="AD24">
            <v>0</v>
          </cell>
          <cell r="AE24">
            <v>0</v>
          </cell>
          <cell r="AF24">
            <v>0</v>
          </cell>
          <cell r="AG24">
            <v>0</v>
          </cell>
          <cell r="AH24">
            <v>0</v>
          </cell>
          <cell r="AO24">
            <v>27</v>
          </cell>
          <cell r="AP24" t="str">
            <v>Promo</v>
          </cell>
          <cell r="AT24">
            <v>0</v>
          </cell>
          <cell r="AU24">
            <v>0</v>
          </cell>
        </row>
        <row r="25">
          <cell r="AD25">
            <v>0</v>
          </cell>
          <cell r="AE25">
            <v>0</v>
          </cell>
          <cell r="AF25">
            <v>0</v>
          </cell>
          <cell r="AG25">
            <v>0</v>
          </cell>
          <cell r="AH25">
            <v>0</v>
          </cell>
          <cell r="AO25">
            <v>27</v>
          </cell>
          <cell r="AP25" t="str">
            <v>FN</v>
          </cell>
          <cell r="AT25">
            <v>0</v>
          </cell>
          <cell r="AU25">
            <v>0</v>
          </cell>
        </row>
        <row r="26">
          <cell r="AD26">
            <v>34792</v>
          </cell>
          <cell r="AE26">
            <v>34792</v>
          </cell>
          <cell r="AF26">
            <v>34792</v>
          </cell>
          <cell r="AG26">
            <v>34792</v>
          </cell>
          <cell r="AH26">
            <v>34792</v>
          </cell>
          <cell r="AO26">
            <v>27</v>
          </cell>
          <cell r="AP26" t="str">
            <v>Cons Other</v>
          </cell>
          <cell r="AT26">
            <v>34792</v>
          </cell>
          <cell r="AU26">
            <v>34792</v>
          </cell>
        </row>
        <row r="27">
          <cell r="AD27">
            <v>0</v>
          </cell>
          <cell r="AE27">
            <v>0</v>
          </cell>
          <cell r="AF27">
            <v>0</v>
          </cell>
          <cell r="AG27">
            <v>0</v>
          </cell>
          <cell r="AH27">
            <v>0</v>
          </cell>
          <cell r="AO27">
            <v>27</v>
          </cell>
          <cell r="AP27" t="str">
            <v>land</v>
          </cell>
          <cell r="AT27">
            <v>0</v>
          </cell>
          <cell r="AU27">
            <v>0</v>
          </cell>
        </row>
        <row r="28">
          <cell r="AD28">
            <v>0</v>
          </cell>
          <cell r="AE28">
            <v>0</v>
          </cell>
          <cell r="AF28">
            <v>0</v>
          </cell>
          <cell r="AG28">
            <v>0</v>
          </cell>
          <cell r="AH28">
            <v>0</v>
          </cell>
          <cell r="AO28">
            <v>27</v>
          </cell>
          <cell r="AP28" t="str">
            <v>interconnect</v>
          </cell>
          <cell r="AT28">
            <v>0</v>
          </cell>
          <cell r="AU28">
            <v>0</v>
          </cell>
        </row>
        <row r="29">
          <cell r="AD29">
            <v>0</v>
          </cell>
          <cell r="AE29">
            <v>0</v>
          </cell>
          <cell r="AF29">
            <v>0</v>
          </cell>
          <cell r="AG29">
            <v>0</v>
          </cell>
          <cell r="AH29">
            <v>0</v>
          </cell>
          <cell r="AO29">
            <v>27</v>
          </cell>
          <cell r="AP29" t="str">
            <v>Legal</v>
          </cell>
          <cell r="AU29">
            <v>393504.2</v>
          </cell>
        </row>
        <row r="30">
          <cell r="AD30">
            <v>2133.77</v>
          </cell>
          <cell r="AE30">
            <v>3841.19</v>
          </cell>
          <cell r="AF30">
            <v>3841.19</v>
          </cell>
          <cell r="AG30">
            <v>3841.19</v>
          </cell>
          <cell r="AH30">
            <v>3841.19</v>
          </cell>
          <cell r="AO30">
            <v>27</v>
          </cell>
          <cell r="AP30" t="str">
            <v>Travel</v>
          </cell>
          <cell r="AT30">
            <v>3841.19</v>
          </cell>
          <cell r="AU30">
            <v>328341.19</v>
          </cell>
        </row>
        <row r="31">
          <cell r="AD31">
            <v>132311.69999999998</v>
          </cell>
          <cell r="AE31">
            <v>227449.4</v>
          </cell>
          <cell r="AF31">
            <v>264688.07</v>
          </cell>
          <cell r="AG31">
            <v>326055.62200000003</v>
          </cell>
          <cell r="AH31">
            <v>326055.62200000003</v>
          </cell>
          <cell r="AO31">
            <v>27</v>
          </cell>
          <cell r="AP31" t="str">
            <v>Other</v>
          </cell>
          <cell r="AT31">
            <v>303799.62200000003</v>
          </cell>
          <cell r="AU31">
            <v>3058477.7720000003</v>
          </cell>
        </row>
        <row r="32">
          <cell r="AD32">
            <v>9350.2700000000186</v>
          </cell>
          <cell r="AE32">
            <v>93234.420000000013</v>
          </cell>
          <cell r="AF32">
            <v>93234.420000000013</v>
          </cell>
          <cell r="AG32">
            <v>93234.420000000013</v>
          </cell>
          <cell r="AH32">
            <v>93234.420000000013</v>
          </cell>
          <cell r="AO32">
            <v>27</v>
          </cell>
          <cell r="AP32" t="str">
            <v>Fin</v>
          </cell>
          <cell r="AT32">
            <v>93234.420000000013</v>
          </cell>
          <cell r="AU32">
            <v>690551.42</v>
          </cell>
        </row>
        <row r="33">
          <cell r="AD33">
            <v>178587.74</v>
          </cell>
          <cell r="AE33">
            <v>359317.01</v>
          </cell>
          <cell r="AF33">
            <v>396555.68000000005</v>
          </cell>
          <cell r="AG33">
            <v>457923.23200000008</v>
          </cell>
          <cell r="AH33">
            <v>457923.23200000008</v>
          </cell>
          <cell r="AO33">
            <v>27</v>
          </cell>
          <cell r="AT33">
            <v>457423.23200000008</v>
          </cell>
          <cell r="AU33">
            <v>5074472.2820000006</v>
          </cell>
        </row>
        <row r="35">
          <cell r="AD35">
            <v>0</v>
          </cell>
          <cell r="AE35">
            <v>0</v>
          </cell>
          <cell r="AF35">
            <v>0</v>
          </cell>
          <cell r="AG35">
            <v>0</v>
          </cell>
          <cell r="AH35">
            <v>0</v>
          </cell>
          <cell r="AO35">
            <v>53</v>
          </cell>
          <cell r="AP35" t="str">
            <v>Eng</v>
          </cell>
          <cell r="AT35">
            <v>0</v>
          </cell>
          <cell r="AU35">
            <v>0</v>
          </cell>
        </row>
        <row r="36">
          <cell r="AD36">
            <v>0</v>
          </cell>
          <cell r="AE36">
            <v>0</v>
          </cell>
          <cell r="AF36">
            <v>0</v>
          </cell>
          <cell r="AG36">
            <v>0</v>
          </cell>
          <cell r="AH36">
            <v>0</v>
          </cell>
          <cell r="AO36">
            <v>53</v>
          </cell>
          <cell r="AP36" t="str">
            <v>Env</v>
          </cell>
          <cell r="AT36">
            <v>0</v>
          </cell>
          <cell r="AU36">
            <v>0</v>
          </cell>
        </row>
        <row r="37">
          <cell r="AD37">
            <v>0</v>
          </cell>
          <cell r="AE37">
            <v>0</v>
          </cell>
          <cell r="AF37">
            <v>0</v>
          </cell>
          <cell r="AG37">
            <v>0</v>
          </cell>
          <cell r="AH37">
            <v>0</v>
          </cell>
          <cell r="AO37">
            <v>53</v>
          </cell>
          <cell r="AP37" t="str">
            <v>Resource</v>
          </cell>
          <cell r="AT37">
            <v>0</v>
          </cell>
          <cell r="AU37">
            <v>11200</v>
          </cell>
        </row>
        <row r="38">
          <cell r="AD38">
            <v>0</v>
          </cell>
          <cell r="AE38">
            <v>0</v>
          </cell>
          <cell r="AF38">
            <v>0</v>
          </cell>
          <cell r="AG38">
            <v>0</v>
          </cell>
          <cell r="AH38">
            <v>0</v>
          </cell>
          <cell r="AO38">
            <v>53</v>
          </cell>
          <cell r="AP38" t="str">
            <v>Promo</v>
          </cell>
          <cell r="AT38">
            <v>0</v>
          </cell>
          <cell r="AU38">
            <v>0</v>
          </cell>
        </row>
        <row r="39">
          <cell r="AD39">
            <v>0</v>
          </cell>
          <cell r="AE39">
            <v>0</v>
          </cell>
          <cell r="AF39">
            <v>0</v>
          </cell>
          <cell r="AG39">
            <v>0</v>
          </cell>
          <cell r="AH39">
            <v>0</v>
          </cell>
          <cell r="AO39">
            <v>53</v>
          </cell>
          <cell r="AP39" t="str">
            <v>FN</v>
          </cell>
          <cell r="AT39">
            <v>0</v>
          </cell>
          <cell r="AU39">
            <v>0</v>
          </cell>
        </row>
        <row r="40">
          <cell r="AD40">
            <v>0</v>
          </cell>
          <cell r="AE40">
            <v>0</v>
          </cell>
          <cell r="AF40">
            <v>0</v>
          </cell>
          <cell r="AG40">
            <v>0</v>
          </cell>
          <cell r="AH40">
            <v>0</v>
          </cell>
          <cell r="AO40">
            <v>53</v>
          </cell>
          <cell r="AP40" t="str">
            <v>Cons Other</v>
          </cell>
          <cell r="AT40">
            <v>0</v>
          </cell>
          <cell r="AU40">
            <v>85487</v>
          </cell>
        </row>
        <row r="41">
          <cell r="AD41">
            <v>0</v>
          </cell>
          <cell r="AE41">
            <v>0</v>
          </cell>
          <cell r="AF41">
            <v>0</v>
          </cell>
          <cell r="AG41">
            <v>0</v>
          </cell>
          <cell r="AH41">
            <v>0</v>
          </cell>
          <cell r="AO41">
            <v>53</v>
          </cell>
          <cell r="AP41" t="str">
            <v>land</v>
          </cell>
          <cell r="AT41">
            <v>0</v>
          </cell>
          <cell r="AU41">
            <v>0</v>
          </cell>
        </row>
        <row r="42">
          <cell r="AD42">
            <v>0</v>
          </cell>
          <cell r="AE42">
            <v>0</v>
          </cell>
          <cell r="AF42">
            <v>0</v>
          </cell>
          <cell r="AG42">
            <v>0</v>
          </cell>
          <cell r="AH42">
            <v>0</v>
          </cell>
          <cell r="AO42">
            <v>53</v>
          </cell>
          <cell r="AP42" t="str">
            <v>interconnect</v>
          </cell>
          <cell r="AT42">
            <v>0</v>
          </cell>
          <cell r="AU42">
            <v>0</v>
          </cell>
        </row>
        <row r="43">
          <cell r="AD43">
            <v>-95072.579999999987</v>
          </cell>
          <cell r="AE43">
            <v>-95072.579999999987</v>
          </cell>
          <cell r="AF43">
            <v>-95072.579999999987</v>
          </cell>
          <cell r="AG43">
            <v>-95072.579999999987</v>
          </cell>
          <cell r="AH43">
            <v>-95072.579999999987</v>
          </cell>
          <cell r="AO43">
            <v>53</v>
          </cell>
          <cell r="AP43" t="str">
            <v>Legal</v>
          </cell>
          <cell r="AT43">
            <v>-95072.579999999987</v>
          </cell>
          <cell r="AU43">
            <v>1216689.42</v>
          </cell>
        </row>
        <row r="44">
          <cell r="AD44">
            <v>0</v>
          </cell>
          <cell r="AE44">
            <v>0</v>
          </cell>
          <cell r="AF44">
            <v>0</v>
          </cell>
          <cell r="AG44">
            <v>443.73999999999995</v>
          </cell>
          <cell r="AH44">
            <v>443.73999999999995</v>
          </cell>
          <cell r="AO44">
            <v>53</v>
          </cell>
          <cell r="AP44" t="str">
            <v>Travel</v>
          </cell>
          <cell r="AT44">
            <v>443.73999999999995</v>
          </cell>
          <cell r="AU44">
            <v>412476.74</v>
          </cell>
        </row>
        <row r="45">
          <cell r="AD45">
            <v>0</v>
          </cell>
          <cell r="AE45">
            <v>0</v>
          </cell>
          <cell r="AF45">
            <v>0</v>
          </cell>
          <cell r="AG45">
            <v>194.7</v>
          </cell>
          <cell r="AH45">
            <v>194.7</v>
          </cell>
          <cell r="AO45">
            <v>53</v>
          </cell>
          <cell r="AP45" t="str">
            <v>Other</v>
          </cell>
          <cell r="AT45">
            <v>194.7</v>
          </cell>
          <cell r="AU45">
            <v>12866.7</v>
          </cell>
        </row>
        <row r="46">
          <cell r="AD46">
            <v>0</v>
          </cell>
          <cell r="AE46">
            <v>0</v>
          </cell>
          <cell r="AF46">
            <v>0</v>
          </cell>
          <cell r="AG46">
            <v>0</v>
          </cell>
          <cell r="AH46">
            <v>0</v>
          </cell>
          <cell r="AO46">
            <v>53</v>
          </cell>
          <cell r="AP46" t="str">
            <v>Fin</v>
          </cell>
          <cell r="AT46">
            <v>0</v>
          </cell>
          <cell r="AU46">
            <v>11242</v>
          </cell>
        </row>
        <row r="47">
          <cell r="AD47">
            <v>-95072.579999999987</v>
          </cell>
          <cell r="AE47">
            <v>-95072.579999999987</v>
          </cell>
          <cell r="AF47">
            <v>-95072.579999999987</v>
          </cell>
          <cell r="AG47">
            <v>-94434.139999999985</v>
          </cell>
          <cell r="AH47">
            <v>-94434.139999999985</v>
          </cell>
          <cell r="AO47">
            <v>53</v>
          </cell>
          <cell r="AT47">
            <v>-94434.139999999985</v>
          </cell>
          <cell r="AU47">
            <v>1749961.8599999999</v>
          </cell>
        </row>
        <row r="49">
          <cell r="AD49">
            <v>0</v>
          </cell>
          <cell r="AE49">
            <v>0</v>
          </cell>
          <cell r="AF49">
            <v>0</v>
          </cell>
          <cell r="AG49">
            <v>0</v>
          </cell>
          <cell r="AH49">
            <v>0</v>
          </cell>
        </row>
        <row r="50">
          <cell r="AD50">
            <v>0</v>
          </cell>
          <cell r="AE50">
            <v>0</v>
          </cell>
          <cell r="AF50">
            <v>0</v>
          </cell>
          <cell r="AG50">
            <v>0</v>
          </cell>
          <cell r="AH50">
            <v>0</v>
          </cell>
        </row>
        <row r="51">
          <cell r="AD51">
            <v>0</v>
          </cell>
          <cell r="AE51">
            <v>0</v>
          </cell>
          <cell r="AF51">
            <v>0</v>
          </cell>
          <cell r="AG51">
            <v>0</v>
          </cell>
          <cell r="AH51">
            <v>0</v>
          </cell>
        </row>
        <row r="52">
          <cell r="AD52">
            <v>0</v>
          </cell>
          <cell r="AE52">
            <v>0</v>
          </cell>
          <cell r="AF52">
            <v>0</v>
          </cell>
          <cell r="AG52">
            <v>0</v>
          </cell>
          <cell r="AH52">
            <v>0</v>
          </cell>
        </row>
        <row r="53">
          <cell r="AD53">
            <v>0</v>
          </cell>
          <cell r="AE53">
            <v>0</v>
          </cell>
          <cell r="AF53">
            <v>0</v>
          </cell>
          <cell r="AG53">
            <v>0</v>
          </cell>
          <cell r="AH53">
            <v>0</v>
          </cell>
        </row>
        <row r="54">
          <cell r="AD54">
            <v>0</v>
          </cell>
          <cell r="AE54">
            <v>0</v>
          </cell>
          <cell r="AF54">
            <v>0</v>
          </cell>
          <cell r="AG54">
            <v>0</v>
          </cell>
          <cell r="AH54">
            <v>0</v>
          </cell>
        </row>
        <row r="55">
          <cell r="AD55">
            <v>0</v>
          </cell>
          <cell r="AE55">
            <v>0</v>
          </cell>
          <cell r="AF55">
            <v>0</v>
          </cell>
          <cell r="AG55">
            <v>0</v>
          </cell>
          <cell r="AH55">
            <v>0</v>
          </cell>
        </row>
        <row r="56">
          <cell r="AD56">
            <v>0</v>
          </cell>
          <cell r="AE56">
            <v>0</v>
          </cell>
          <cell r="AF56">
            <v>0</v>
          </cell>
          <cell r="AG56">
            <v>0</v>
          </cell>
          <cell r="AH56">
            <v>0</v>
          </cell>
        </row>
        <row r="57">
          <cell r="AD57">
            <v>0</v>
          </cell>
          <cell r="AE57">
            <v>0</v>
          </cell>
          <cell r="AF57">
            <v>0</v>
          </cell>
          <cell r="AG57">
            <v>0</v>
          </cell>
          <cell r="AH57">
            <v>0</v>
          </cell>
        </row>
        <row r="58">
          <cell r="AD58">
            <v>0</v>
          </cell>
          <cell r="AE58">
            <v>0</v>
          </cell>
          <cell r="AF58">
            <v>0</v>
          </cell>
          <cell r="AG58">
            <v>0</v>
          </cell>
          <cell r="AH58">
            <v>0</v>
          </cell>
        </row>
        <row r="59">
          <cell r="AD59">
            <v>0</v>
          </cell>
          <cell r="AE59">
            <v>0</v>
          </cell>
          <cell r="AF59">
            <v>0</v>
          </cell>
          <cell r="AG59">
            <v>0</v>
          </cell>
          <cell r="AH59">
            <v>0</v>
          </cell>
        </row>
        <row r="60">
          <cell r="AD60">
            <v>0</v>
          </cell>
          <cell r="AE60">
            <v>0</v>
          </cell>
          <cell r="AF60">
            <v>0</v>
          </cell>
          <cell r="AG60">
            <v>0</v>
          </cell>
          <cell r="AH60">
            <v>0</v>
          </cell>
        </row>
        <row r="61">
          <cell r="AD61">
            <v>0</v>
          </cell>
          <cell r="AE61">
            <v>0</v>
          </cell>
          <cell r="AF61">
            <v>0</v>
          </cell>
          <cell r="AG61">
            <v>0</v>
          </cell>
          <cell r="AH61">
            <v>0</v>
          </cell>
        </row>
        <row r="63">
          <cell r="AD63">
            <v>0</v>
          </cell>
          <cell r="AE63">
            <v>0</v>
          </cell>
          <cell r="AF63">
            <v>0</v>
          </cell>
          <cell r="AG63">
            <v>0</v>
          </cell>
          <cell r="AH63">
            <v>0</v>
          </cell>
        </row>
        <row r="64">
          <cell r="AD64">
            <v>0</v>
          </cell>
          <cell r="AE64">
            <v>0</v>
          </cell>
          <cell r="AF64">
            <v>0</v>
          </cell>
          <cell r="AG64">
            <v>0</v>
          </cell>
          <cell r="AH64">
            <v>0</v>
          </cell>
        </row>
        <row r="65">
          <cell r="AD65">
            <v>0</v>
          </cell>
          <cell r="AE65">
            <v>0</v>
          </cell>
          <cell r="AF65">
            <v>0</v>
          </cell>
          <cell r="AG65">
            <v>0</v>
          </cell>
          <cell r="AH65">
            <v>0</v>
          </cell>
        </row>
        <row r="66">
          <cell r="AD66">
            <v>0</v>
          </cell>
          <cell r="AE66">
            <v>0</v>
          </cell>
          <cell r="AF66">
            <v>0</v>
          </cell>
          <cell r="AG66">
            <v>0</v>
          </cell>
          <cell r="AH66">
            <v>0</v>
          </cell>
        </row>
        <row r="67">
          <cell r="AD67">
            <v>0</v>
          </cell>
          <cell r="AE67">
            <v>0</v>
          </cell>
          <cell r="AF67">
            <v>0</v>
          </cell>
          <cell r="AG67">
            <v>0</v>
          </cell>
          <cell r="AH67">
            <v>0</v>
          </cell>
        </row>
        <row r="68">
          <cell r="AD68">
            <v>0</v>
          </cell>
          <cell r="AE68">
            <v>0</v>
          </cell>
          <cell r="AF68">
            <v>0</v>
          </cell>
          <cell r="AG68">
            <v>0</v>
          </cell>
          <cell r="AH68">
            <v>0</v>
          </cell>
        </row>
        <row r="69">
          <cell r="AD69">
            <v>0</v>
          </cell>
          <cell r="AE69">
            <v>0</v>
          </cell>
          <cell r="AF69">
            <v>0</v>
          </cell>
          <cell r="AG69">
            <v>0</v>
          </cell>
          <cell r="AH69">
            <v>0</v>
          </cell>
        </row>
        <row r="70">
          <cell r="AD70">
            <v>0</v>
          </cell>
          <cell r="AE70">
            <v>0</v>
          </cell>
          <cell r="AF70">
            <v>0</v>
          </cell>
          <cell r="AG70">
            <v>0</v>
          </cell>
          <cell r="AH70">
            <v>0</v>
          </cell>
        </row>
        <row r="71">
          <cell r="AD71">
            <v>0</v>
          </cell>
          <cell r="AE71">
            <v>0</v>
          </cell>
          <cell r="AF71">
            <v>0</v>
          </cell>
          <cell r="AG71">
            <v>0</v>
          </cell>
          <cell r="AH71">
            <v>0</v>
          </cell>
        </row>
        <row r="72">
          <cell r="AD72">
            <v>0</v>
          </cell>
          <cell r="AE72">
            <v>0</v>
          </cell>
          <cell r="AF72">
            <v>0</v>
          </cell>
          <cell r="AG72">
            <v>0</v>
          </cell>
          <cell r="AH72">
            <v>0</v>
          </cell>
        </row>
        <row r="73">
          <cell r="AD73">
            <v>0</v>
          </cell>
          <cell r="AE73">
            <v>0</v>
          </cell>
          <cell r="AF73">
            <v>0</v>
          </cell>
          <cell r="AG73">
            <v>0</v>
          </cell>
          <cell r="AH73">
            <v>0</v>
          </cell>
        </row>
        <row r="74">
          <cell r="AD74">
            <v>0</v>
          </cell>
          <cell r="AE74">
            <v>0</v>
          </cell>
          <cell r="AF74">
            <v>0</v>
          </cell>
          <cell r="AG74">
            <v>0</v>
          </cell>
          <cell r="AH74">
            <v>0</v>
          </cell>
        </row>
        <row r="75">
          <cell r="AD75">
            <v>0</v>
          </cell>
          <cell r="AE75">
            <v>0</v>
          </cell>
          <cell r="AF75">
            <v>0</v>
          </cell>
          <cell r="AG75">
            <v>0</v>
          </cell>
          <cell r="AH75">
            <v>0</v>
          </cell>
        </row>
        <row r="77">
          <cell r="AD77">
            <v>0</v>
          </cell>
          <cell r="AE77">
            <v>0</v>
          </cell>
          <cell r="AF77">
            <v>0</v>
          </cell>
          <cell r="AG77">
            <v>0</v>
          </cell>
          <cell r="AH77">
            <v>0</v>
          </cell>
        </row>
        <row r="78">
          <cell r="AD78">
            <v>0</v>
          </cell>
          <cell r="AE78">
            <v>0</v>
          </cell>
          <cell r="AF78">
            <v>0</v>
          </cell>
          <cell r="AG78">
            <v>0</v>
          </cell>
          <cell r="AH78">
            <v>0</v>
          </cell>
        </row>
        <row r="79">
          <cell r="AD79">
            <v>0</v>
          </cell>
          <cell r="AE79">
            <v>0</v>
          </cell>
          <cell r="AF79">
            <v>0</v>
          </cell>
          <cell r="AG79">
            <v>0</v>
          </cell>
          <cell r="AH79">
            <v>0</v>
          </cell>
        </row>
        <row r="80">
          <cell r="AD80">
            <v>0</v>
          </cell>
          <cell r="AE80">
            <v>0</v>
          </cell>
          <cell r="AF80">
            <v>0</v>
          </cell>
          <cell r="AG80">
            <v>0</v>
          </cell>
          <cell r="AH80">
            <v>0</v>
          </cell>
        </row>
        <row r="81">
          <cell r="AD81">
            <v>0</v>
          </cell>
          <cell r="AE81">
            <v>0</v>
          </cell>
          <cell r="AF81">
            <v>0</v>
          </cell>
          <cell r="AG81">
            <v>0</v>
          </cell>
          <cell r="AH81">
            <v>0</v>
          </cell>
        </row>
        <row r="82">
          <cell r="AD82">
            <v>0</v>
          </cell>
          <cell r="AE82">
            <v>0</v>
          </cell>
          <cell r="AF82">
            <v>0</v>
          </cell>
          <cell r="AG82">
            <v>0</v>
          </cell>
          <cell r="AH82">
            <v>0</v>
          </cell>
        </row>
        <row r="83">
          <cell r="AD83">
            <v>0</v>
          </cell>
          <cell r="AE83">
            <v>0</v>
          </cell>
          <cell r="AF83">
            <v>0</v>
          </cell>
          <cell r="AG83">
            <v>0</v>
          </cell>
          <cell r="AH83">
            <v>0</v>
          </cell>
        </row>
        <row r="84">
          <cell r="AD84">
            <v>0</v>
          </cell>
          <cell r="AE84">
            <v>0</v>
          </cell>
          <cell r="AF84">
            <v>0</v>
          </cell>
          <cell r="AG84">
            <v>0</v>
          </cell>
          <cell r="AH84">
            <v>0</v>
          </cell>
        </row>
        <row r="85">
          <cell r="AD85">
            <v>0</v>
          </cell>
          <cell r="AE85">
            <v>0</v>
          </cell>
          <cell r="AF85">
            <v>0</v>
          </cell>
          <cell r="AG85">
            <v>0</v>
          </cell>
          <cell r="AH85">
            <v>0</v>
          </cell>
        </row>
        <row r="86">
          <cell r="AD86">
            <v>0</v>
          </cell>
          <cell r="AE86">
            <v>0</v>
          </cell>
          <cell r="AF86">
            <v>0</v>
          </cell>
          <cell r="AG86">
            <v>0</v>
          </cell>
          <cell r="AH86">
            <v>0</v>
          </cell>
        </row>
        <row r="87">
          <cell r="AD87">
            <v>0</v>
          </cell>
          <cell r="AE87">
            <v>0</v>
          </cell>
          <cell r="AF87">
            <v>0</v>
          </cell>
          <cell r="AG87">
            <v>0</v>
          </cell>
          <cell r="AH87">
            <v>0</v>
          </cell>
        </row>
        <row r="88">
          <cell r="AD88">
            <v>0</v>
          </cell>
          <cell r="AE88">
            <v>0</v>
          </cell>
          <cell r="AF88">
            <v>0</v>
          </cell>
          <cell r="AG88">
            <v>0</v>
          </cell>
          <cell r="AH88">
            <v>0</v>
          </cell>
        </row>
        <row r="89">
          <cell r="AD89">
            <v>0</v>
          </cell>
          <cell r="AE89">
            <v>0</v>
          </cell>
          <cell r="AF89">
            <v>0</v>
          </cell>
          <cell r="AG89">
            <v>0</v>
          </cell>
          <cell r="AH89">
            <v>0</v>
          </cell>
        </row>
        <row r="91">
          <cell r="AD91">
            <v>0</v>
          </cell>
          <cell r="AE91">
            <v>0</v>
          </cell>
          <cell r="AF91">
            <v>0</v>
          </cell>
          <cell r="AG91">
            <v>0</v>
          </cell>
          <cell r="AH91">
            <v>0</v>
          </cell>
        </row>
        <row r="92">
          <cell r="AD92">
            <v>0</v>
          </cell>
          <cell r="AE92">
            <v>0</v>
          </cell>
          <cell r="AF92">
            <v>0</v>
          </cell>
          <cell r="AG92">
            <v>0</v>
          </cell>
          <cell r="AH92">
            <v>0</v>
          </cell>
        </row>
        <row r="93">
          <cell r="AD93">
            <v>0</v>
          </cell>
          <cell r="AE93">
            <v>0</v>
          </cell>
          <cell r="AF93">
            <v>0</v>
          </cell>
          <cell r="AG93">
            <v>0</v>
          </cell>
          <cell r="AH93">
            <v>0</v>
          </cell>
        </row>
        <row r="94">
          <cell r="AD94">
            <v>0</v>
          </cell>
          <cell r="AE94">
            <v>0</v>
          </cell>
          <cell r="AF94">
            <v>0</v>
          </cell>
          <cell r="AG94">
            <v>0</v>
          </cell>
          <cell r="AH94">
            <v>0</v>
          </cell>
        </row>
        <row r="95">
          <cell r="AD95">
            <v>0</v>
          </cell>
          <cell r="AE95">
            <v>0</v>
          </cell>
          <cell r="AF95">
            <v>0</v>
          </cell>
          <cell r="AG95">
            <v>0</v>
          </cell>
          <cell r="AH95">
            <v>0</v>
          </cell>
        </row>
        <row r="96">
          <cell r="AD96">
            <v>0</v>
          </cell>
          <cell r="AE96">
            <v>0</v>
          </cell>
          <cell r="AF96">
            <v>0</v>
          </cell>
          <cell r="AG96">
            <v>0</v>
          </cell>
          <cell r="AH96">
            <v>0</v>
          </cell>
        </row>
        <row r="97">
          <cell r="AD97">
            <v>0</v>
          </cell>
          <cell r="AE97">
            <v>0</v>
          </cell>
          <cell r="AF97">
            <v>0</v>
          </cell>
          <cell r="AG97">
            <v>0</v>
          </cell>
          <cell r="AH97">
            <v>0</v>
          </cell>
        </row>
        <row r="98">
          <cell r="AD98">
            <v>0</v>
          </cell>
          <cell r="AE98">
            <v>0</v>
          </cell>
          <cell r="AF98">
            <v>0</v>
          </cell>
          <cell r="AG98">
            <v>0</v>
          </cell>
          <cell r="AH98">
            <v>0</v>
          </cell>
        </row>
        <row r="99">
          <cell r="AD99">
            <v>0</v>
          </cell>
          <cell r="AE99">
            <v>0</v>
          </cell>
          <cell r="AF99">
            <v>0</v>
          </cell>
          <cell r="AG99">
            <v>0</v>
          </cell>
          <cell r="AH99">
            <v>0</v>
          </cell>
        </row>
        <row r="100">
          <cell r="AD100">
            <v>0</v>
          </cell>
          <cell r="AE100">
            <v>0</v>
          </cell>
          <cell r="AF100">
            <v>0</v>
          </cell>
          <cell r="AG100">
            <v>0</v>
          </cell>
          <cell r="AH100">
            <v>0</v>
          </cell>
        </row>
        <row r="101">
          <cell r="AD101">
            <v>0</v>
          </cell>
          <cell r="AE101">
            <v>0</v>
          </cell>
          <cell r="AF101">
            <v>0</v>
          </cell>
          <cell r="AG101">
            <v>0</v>
          </cell>
          <cell r="AH101">
            <v>0</v>
          </cell>
        </row>
        <row r="102">
          <cell r="AD102">
            <v>0</v>
          </cell>
          <cell r="AE102">
            <v>0</v>
          </cell>
          <cell r="AF102">
            <v>0</v>
          </cell>
          <cell r="AG102">
            <v>0</v>
          </cell>
          <cell r="AH102">
            <v>0</v>
          </cell>
        </row>
        <row r="103">
          <cell r="AD103">
            <v>0</v>
          </cell>
          <cell r="AE103">
            <v>0</v>
          </cell>
          <cell r="AF103">
            <v>0</v>
          </cell>
          <cell r="AG103">
            <v>0</v>
          </cell>
          <cell r="AH103">
            <v>0</v>
          </cell>
        </row>
        <row r="105">
          <cell r="AD105">
            <v>0</v>
          </cell>
          <cell r="AE105">
            <v>0</v>
          </cell>
          <cell r="AF105">
            <v>0</v>
          </cell>
          <cell r="AG105">
            <v>0</v>
          </cell>
          <cell r="AH105">
            <v>0</v>
          </cell>
        </row>
        <row r="106">
          <cell r="AD106">
            <v>0</v>
          </cell>
          <cell r="AE106">
            <v>0</v>
          </cell>
          <cell r="AF106">
            <v>0</v>
          </cell>
          <cell r="AG106">
            <v>0</v>
          </cell>
          <cell r="AH106">
            <v>0</v>
          </cell>
        </row>
        <row r="107">
          <cell r="AD107">
            <v>0</v>
          </cell>
          <cell r="AE107">
            <v>0</v>
          </cell>
          <cell r="AF107">
            <v>0</v>
          </cell>
          <cell r="AG107">
            <v>0</v>
          </cell>
          <cell r="AH107">
            <v>0</v>
          </cell>
        </row>
        <row r="108">
          <cell r="AD108">
            <v>0</v>
          </cell>
          <cell r="AE108">
            <v>0</v>
          </cell>
          <cell r="AF108">
            <v>0</v>
          </cell>
          <cell r="AG108">
            <v>0</v>
          </cell>
          <cell r="AH108">
            <v>0</v>
          </cell>
        </row>
        <row r="109">
          <cell r="AD109">
            <v>0</v>
          </cell>
          <cell r="AE109">
            <v>0</v>
          </cell>
          <cell r="AF109">
            <v>0</v>
          </cell>
          <cell r="AG109">
            <v>0</v>
          </cell>
          <cell r="AH109">
            <v>0</v>
          </cell>
        </row>
        <row r="110">
          <cell r="AD110">
            <v>0</v>
          </cell>
          <cell r="AE110">
            <v>0</v>
          </cell>
          <cell r="AF110">
            <v>0</v>
          </cell>
          <cell r="AG110">
            <v>0</v>
          </cell>
          <cell r="AH110">
            <v>0</v>
          </cell>
        </row>
        <row r="111">
          <cell r="AD111">
            <v>0</v>
          </cell>
          <cell r="AE111">
            <v>0</v>
          </cell>
          <cell r="AF111">
            <v>0</v>
          </cell>
          <cell r="AG111">
            <v>0</v>
          </cell>
          <cell r="AH111">
            <v>0</v>
          </cell>
        </row>
        <row r="112">
          <cell r="AD112">
            <v>0</v>
          </cell>
          <cell r="AE112">
            <v>0</v>
          </cell>
          <cell r="AF112">
            <v>0</v>
          </cell>
          <cell r="AG112">
            <v>0</v>
          </cell>
          <cell r="AH112">
            <v>0</v>
          </cell>
        </row>
        <row r="113">
          <cell r="AD113">
            <v>0</v>
          </cell>
          <cell r="AE113">
            <v>0</v>
          </cell>
          <cell r="AF113">
            <v>0</v>
          </cell>
          <cell r="AG113">
            <v>0</v>
          </cell>
          <cell r="AH113">
            <v>0</v>
          </cell>
        </row>
        <row r="114">
          <cell r="AD114">
            <v>0</v>
          </cell>
          <cell r="AE114">
            <v>0</v>
          </cell>
          <cell r="AF114">
            <v>0</v>
          </cell>
          <cell r="AG114">
            <v>0</v>
          </cell>
          <cell r="AH114">
            <v>0</v>
          </cell>
        </row>
        <row r="115">
          <cell r="AD115">
            <v>0</v>
          </cell>
          <cell r="AE115">
            <v>0</v>
          </cell>
          <cell r="AF115">
            <v>0</v>
          </cell>
          <cell r="AG115">
            <v>0</v>
          </cell>
          <cell r="AH115">
            <v>0</v>
          </cell>
        </row>
        <row r="116">
          <cell r="AD116">
            <v>0</v>
          </cell>
          <cell r="AE116">
            <v>0</v>
          </cell>
          <cell r="AF116">
            <v>0</v>
          </cell>
          <cell r="AG116">
            <v>0</v>
          </cell>
          <cell r="AH116">
            <v>0</v>
          </cell>
        </row>
        <row r="117">
          <cell r="AD117">
            <v>0</v>
          </cell>
          <cell r="AE117">
            <v>0</v>
          </cell>
          <cell r="AF117">
            <v>0</v>
          </cell>
          <cell r="AG117">
            <v>0</v>
          </cell>
          <cell r="AH117">
            <v>0</v>
          </cell>
        </row>
        <row r="119">
          <cell r="AD119">
            <v>241000</v>
          </cell>
          <cell r="AE119">
            <v>288787.68000000005</v>
          </cell>
          <cell r="AF119">
            <v>288787.68000000005</v>
          </cell>
          <cell r="AG119">
            <v>288787.68000000005</v>
          </cell>
          <cell r="AH119">
            <v>288787.68000000005</v>
          </cell>
          <cell r="AO119">
            <v>82</v>
          </cell>
          <cell r="AP119" t="str">
            <v>Eng</v>
          </cell>
          <cell r="AT119">
            <v>288787.68000000005</v>
          </cell>
          <cell r="AU119">
            <v>342787.68000000005</v>
          </cell>
        </row>
        <row r="120">
          <cell r="AD120">
            <v>0</v>
          </cell>
          <cell r="AE120">
            <v>0</v>
          </cell>
          <cell r="AF120">
            <v>0</v>
          </cell>
          <cell r="AG120">
            <v>0</v>
          </cell>
          <cell r="AH120">
            <v>0</v>
          </cell>
          <cell r="AO120">
            <v>82</v>
          </cell>
          <cell r="AP120" t="str">
            <v>Env</v>
          </cell>
          <cell r="AT120">
            <v>0</v>
          </cell>
          <cell r="AU120">
            <v>0</v>
          </cell>
        </row>
        <row r="121">
          <cell r="AD121">
            <v>0</v>
          </cell>
          <cell r="AE121">
            <v>1200</v>
          </cell>
          <cell r="AF121">
            <v>1200</v>
          </cell>
          <cell r="AG121">
            <v>1200</v>
          </cell>
          <cell r="AH121">
            <v>1200</v>
          </cell>
          <cell r="AO121">
            <v>82</v>
          </cell>
          <cell r="AP121" t="str">
            <v>Resource</v>
          </cell>
          <cell r="AT121">
            <v>1200</v>
          </cell>
          <cell r="AU121">
            <v>1200</v>
          </cell>
        </row>
        <row r="122">
          <cell r="AD122">
            <v>0</v>
          </cell>
          <cell r="AE122">
            <v>0</v>
          </cell>
          <cell r="AF122">
            <v>0</v>
          </cell>
          <cell r="AG122">
            <v>0</v>
          </cell>
          <cell r="AH122">
            <v>0</v>
          </cell>
          <cell r="AO122">
            <v>82</v>
          </cell>
          <cell r="AP122" t="str">
            <v>Promo</v>
          </cell>
          <cell r="AT122">
            <v>0</v>
          </cell>
          <cell r="AU122">
            <v>0</v>
          </cell>
        </row>
        <row r="123">
          <cell r="AD123">
            <v>0</v>
          </cell>
          <cell r="AE123">
            <v>0</v>
          </cell>
          <cell r="AF123">
            <v>0</v>
          </cell>
          <cell r="AG123">
            <v>0</v>
          </cell>
          <cell r="AH123">
            <v>0</v>
          </cell>
          <cell r="AO123">
            <v>82</v>
          </cell>
          <cell r="AP123" t="str">
            <v>FN</v>
          </cell>
          <cell r="AT123">
            <v>0</v>
          </cell>
          <cell r="AU123">
            <v>0</v>
          </cell>
        </row>
        <row r="124">
          <cell r="AD124">
            <v>0</v>
          </cell>
          <cell r="AE124">
            <v>0</v>
          </cell>
          <cell r="AF124">
            <v>62674.5</v>
          </cell>
          <cell r="AG124">
            <v>62674.5</v>
          </cell>
          <cell r="AH124">
            <v>62674.5</v>
          </cell>
          <cell r="AO124">
            <v>82</v>
          </cell>
          <cell r="AP124" t="str">
            <v>Cons Other</v>
          </cell>
          <cell r="AT124">
            <v>62674.5</v>
          </cell>
          <cell r="AU124">
            <v>62674.5</v>
          </cell>
        </row>
        <row r="125">
          <cell r="AD125">
            <v>0</v>
          </cell>
          <cell r="AE125">
            <v>0</v>
          </cell>
          <cell r="AF125">
            <v>0</v>
          </cell>
          <cell r="AG125">
            <v>0</v>
          </cell>
          <cell r="AH125">
            <v>0</v>
          </cell>
          <cell r="AO125">
            <v>82</v>
          </cell>
          <cell r="AP125" t="str">
            <v>land</v>
          </cell>
          <cell r="AT125">
            <v>0</v>
          </cell>
          <cell r="AU125">
            <v>0</v>
          </cell>
        </row>
        <row r="126">
          <cell r="AD126">
            <v>0</v>
          </cell>
          <cell r="AE126">
            <v>0</v>
          </cell>
          <cell r="AF126">
            <v>0</v>
          </cell>
          <cell r="AG126">
            <v>0</v>
          </cell>
          <cell r="AH126">
            <v>0</v>
          </cell>
          <cell r="AO126">
            <v>82</v>
          </cell>
          <cell r="AP126" t="str">
            <v>interconnect</v>
          </cell>
          <cell r="AT126">
            <v>0</v>
          </cell>
          <cell r="AU126">
            <v>0</v>
          </cell>
        </row>
        <row r="127">
          <cell r="AD127">
            <v>683946.03</v>
          </cell>
          <cell r="AE127">
            <v>876133.12</v>
          </cell>
          <cell r="AF127">
            <v>876133.12</v>
          </cell>
          <cell r="AG127">
            <v>876133.12</v>
          </cell>
          <cell r="AH127">
            <v>876133.12</v>
          </cell>
          <cell r="AO127">
            <v>82</v>
          </cell>
          <cell r="AP127" t="str">
            <v>Legal</v>
          </cell>
          <cell r="AT127">
            <v>876133.12</v>
          </cell>
          <cell r="AU127">
            <v>1025133.12</v>
          </cell>
        </row>
        <row r="128">
          <cell r="AD128">
            <v>40672.490000000005</v>
          </cell>
          <cell r="AE128">
            <v>44955.770000000004</v>
          </cell>
          <cell r="AF128">
            <v>44955.770000000004</v>
          </cell>
          <cell r="AG128">
            <v>44955.770000000004</v>
          </cell>
          <cell r="AH128">
            <v>44955.770000000004</v>
          </cell>
          <cell r="AO128">
            <v>82</v>
          </cell>
          <cell r="AP128" t="str">
            <v>Travel</v>
          </cell>
          <cell r="AT128">
            <v>44955.770000000004</v>
          </cell>
          <cell r="AU128">
            <v>44955.770000000004</v>
          </cell>
        </row>
        <row r="129">
          <cell r="AD129">
            <v>1737.95</v>
          </cell>
          <cell r="AE129">
            <v>2340.2399999999998</v>
          </cell>
          <cell r="AF129">
            <v>2340.2399999999998</v>
          </cell>
          <cell r="AG129">
            <v>2340.2399999999998</v>
          </cell>
          <cell r="AH129">
            <v>2340.2399999999998</v>
          </cell>
          <cell r="AO129">
            <v>82</v>
          </cell>
          <cell r="AP129" t="str">
            <v>Other</v>
          </cell>
          <cell r="AT129">
            <v>2340.2399999999998</v>
          </cell>
          <cell r="AU129">
            <v>2340.2399999999998</v>
          </cell>
        </row>
        <row r="130">
          <cell r="AD130">
            <v>83552</v>
          </cell>
          <cell r="AE130">
            <v>161758.71000000002</v>
          </cell>
          <cell r="AF130">
            <v>161758.71000000002</v>
          </cell>
          <cell r="AG130">
            <v>161758.71000000002</v>
          </cell>
          <cell r="AH130">
            <v>161758.71000000002</v>
          </cell>
          <cell r="AO130">
            <v>82</v>
          </cell>
          <cell r="AP130" t="str">
            <v>Fin</v>
          </cell>
          <cell r="AT130">
            <v>161758.71000000002</v>
          </cell>
          <cell r="AU130">
            <v>283381.71000000002</v>
          </cell>
        </row>
        <row r="131">
          <cell r="AD131">
            <v>1050908.47</v>
          </cell>
          <cell r="AE131">
            <v>1375175.52</v>
          </cell>
          <cell r="AF131">
            <v>1437850.02</v>
          </cell>
          <cell r="AG131">
            <v>1437850.02</v>
          </cell>
          <cell r="AH131">
            <v>1437850.02</v>
          </cell>
          <cell r="AO131">
            <v>82</v>
          </cell>
          <cell r="AT131">
            <v>1437850.02</v>
          </cell>
          <cell r="AU131">
            <v>1762473.02</v>
          </cell>
        </row>
        <row r="133">
          <cell r="AD133">
            <v>0</v>
          </cell>
          <cell r="AE133">
            <v>0</v>
          </cell>
          <cell r="AF133">
            <v>0</v>
          </cell>
          <cell r="AG133">
            <v>0</v>
          </cell>
          <cell r="AH133">
            <v>0</v>
          </cell>
          <cell r="AO133">
            <v>92</v>
          </cell>
          <cell r="AP133" t="str">
            <v>Eng</v>
          </cell>
          <cell r="AT133">
            <v>0</v>
          </cell>
          <cell r="AU133">
            <v>0</v>
          </cell>
        </row>
        <row r="134">
          <cell r="AD134">
            <v>0</v>
          </cell>
          <cell r="AE134">
            <v>0</v>
          </cell>
          <cell r="AF134">
            <v>0</v>
          </cell>
          <cell r="AG134">
            <v>0</v>
          </cell>
          <cell r="AH134">
            <v>0</v>
          </cell>
          <cell r="AO134">
            <v>92</v>
          </cell>
          <cell r="AP134" t="str">
            <v>Env</v>
          </cell>
          <cell r="AT134">
            <v>0</v>
          </cell>
          <cell r="AU134">
            <v>0</v>
          </cell>
        </row>
        <row r="135">
          <cell r="AD135">
            <v>0</v>
          </cell>
          <cell r="AE135">
            <v>0</v>
          </cell>
          <cell r="AF135">
            <v>0</v>
          </cell>
          <cell r="AG135">
            <v>0</v>
          </cell>
          <cell r="AH135">
            <v>0</v>
          </cell>
          <cell r="AO135">
            <v>92</v>
          </cell>
          <cell r="AP135" t="str">
            <v>Resource</v>
          </cell>
          <cell r="AT135">
            <v>0</v>
          </cell>
          <cell r="AU135">
            <v>0</v>
          </cell>
        </row>
        <row r="136">
          <cell r="AD136">
            <v>0</v>
          </cell>
          <cell r="AE136">
            <v>0</v>
          </cell>
          <cell r="AF136">
            <v>0</v>
          </cell>
          <cell r="AG136">
            <v>0</v>
          </cell>
          <cell r="AH136">
            <v>0</v>
          </cell>
          <cell r="AO136">
            <v>92</v>
          </cell>
          <cell r="AP136" t="str">
            <v>Promo</v>
          </cell>
          <cell r="AT136">
            <v>0</v>
          </cell>
          <cell r="AU136">
            <v>0</v>
          </cell>
        </row>
        <row r="137">
          <cell r="AD137">
            <v>0</v>
          </cell>
          <cell r="AE137">
            <v>0</v>
          </cell>
          <cell r="AF137">
            <v>0</v>
          </cell>
          <cell r="AG137">
            <v>0</v>
          </cell>
          <cell r="AH137">
            <v>0</v>
          </cell>
          <cell r="AO137">
            <v>92</v>
          </cell>
          <cell r="AP137" t="str">
            <v>FN</v>
          </cell>
          <cell r="AT137">
            <v>0</v>
          </cell>
          <cell r="AU137">
            <v>0</v>
          </cell>
        </row>
        <row r="138">
          <cell r="AD138">
            <v>0</v>
          </cell>
          <cell r="AE138">
            <v>0</v>
          </cell>
          <cell r="AF138">
            <v>0</v>
          </cell>
          <cell r="AG138">
            <v>52205.43</v>
          </cell>
          <cell r="AH138">
            <v>52205.43</v>
          </cell>
          <cell r="AO138">
            <v>92</v>
          </cell>
          <cell r="AP138" t="str">
            <v>Cons Other</v>
          </cell>
          <cell r="AT138">
            <v>52205.43</v>
          </cell>
          <cell r="AU138">
            <v>52205.43</v>
          </cell>
        </row>
        <row r="139">
          <cell r="AD139">
            <v>0</v>
          </cell>
          <cell r="AE139">
            <v>0</v>
          </cell>
          <cell r="AF139">
            <v>0</v>
          </cell>
          <cell r="AG139">
            <v>0</v>
          </cell>
          <cell r="AH139">
            <v>0</v>
          </cell>
          <cell r="AO139">
            <v>92</v>
          </cell>
          <cell r="AP139" t="str">
            <v>land</v>
          </cell>
          <cell r="AT139">
            <v>0</v>
          </cell>
          <cell r="AU139">
            <v>0</v>
          </cell>
        </row>
        <row r="140">
          <cell r="AD140">
            <v>0</v>
          </cell>
          <cell r="AE140">
            <v>0</v>
          </cell>
          <cell r="AF140">
            <v>0</v>
          </cell>
          <cell r="AG140">
            <v>0</v>
          </cell>
          <cell r="AH140">
            <v>0</v>
          </cell>
          <cell r="AO140">
            <v>92</v>
          </cell>
          <cell r="AP140" t="str">
            <v>interconnect</v>
          </cell>
          <cell r="AT140">
            <v>0</v>
          </cell>
          <cell r="AU140">
            <v>0</v>
          </cell>
        </row>
        <row r="141">
          <cell r="AD141">
            <v>0</v>
          </cell>
          <cell r="AE141">
            <v>0</v>
          </cell>
          <cell r="AF141">
            <v>34663.870000000003</v>
          </cell>
          <cell r="AG141">
            <v>44972.37</v>
          </cell>
          <cell r="AH141">
            <v>44972.37</v>
          </cell>
          <cell r="AO141">
            <v>92</v>
          </cell>
          <cell r="AP141" t="str">
            <v>Legal</v>
          </cell>
          <cell r="AT141">
            <v>44972.37</v>
          </cell>
          <cell r="AU141">
            <v>44972.37</v>
          </cell>
        </row>
        <row r="142">
          <cell r="AD142">
            <v>0</v>
          </cell>
          <cell r="AE142">
            <v>0</v>
          </cell>
          <cell r="AF142">
            <v>1417.06</v>
          </cell>
          <cell r="AG142">
            <v>10923.609999999999</v>
          </cell>
          <cell r="AH142">
            <v>10923.609999999999</v>
          </cell>
          <cell r="AO142">
            <v>92</v>
          </cell>
          <cell r="AP142" t="str">
            <v>Travel</v>
          </cell>
          <cell r="AT142">
            <v>10923.609999999999</v>
          </cell>
          <cell r="AU142">
            <v>10923.609999999999</v>
          </cell>
        </row>
        <row r="143">
          <cell r="AD143">
            <v>0</v>
          </cell>
          <cell r="AE143">
            <v>0</v>
          </cell>
          <cell r="AF143">
            <v>195.12</v>
          </cell>
          <cell r="AG143">
            <v>195.12</v>
          </cell>
          <cell r="AH143">
            <v>195.12</v>
          </cell>
          <cell r="AO143">
            <v>92</v>
          </cell>
          <cell r="AP143" t="str">
            <v>Other</v>
          </cell>
          <cell r="AT143">
            <v>195.12</v>
          </cell>
          <cell r="AU143">
            <v>195.12</v>
          </cell>
        </row>
        <row r="144">
          <cell r="AD144">
            <v>0</v>
          </cell>
          <cell r="AE144">
            <v>0</v>
          </cell>
          <cell r="AF144">
            <v>0</v>
          </cell>
          <cell r="AG144">
            <v>0</v>
          </cell>
          <cell r="AH144">
            <v>0</v>
          </cell>
          <cell r="AO144">
            <v>92</v>
          </cell>
          <cell r="AP144" t="str">
            <v>Fin</v>
          </cell>
          <cell r="AT144">
            <v>0</v>
          </cell>
          <cell r="AU144">
            <v>0</v>
          </cell>
        </row>
        <row r="145">
          <cell r="AD145">
            <v>0</v>
          </cell>
          <cell r="AE145">
            <v>0</v>
          </cell>
          <cell r="AF145">
            <v>36276.050000000003</v>
          </cell>
          <cell r="AG145">
            <v>108296.53</v>
          </cell>
          <cell r="AH145">
            <v>108296.53</v>
          </cell>
          <cell r="AO145">
            <v>92</v>
          </cell>
          <cell r="AT145">
            <v>108296.53</v>
          </cell>
          <cell r="AU145">
            <v>108296.53</v>
          </cell>
        </row>
        <row r="147">
          <cell r="AD147">
            <v>0</v>
          </cell>
          <cell r="AE147">
            <v>0</v>
          </cell>
          <cell r="AF147">
            <v>0</v>
          </cell>
          <cell r="AG147">
            <v>0</v>
          </cell>
          <cell r="AH147">
            <v>0</v>
          </cell>
          <cell r="AO147">
            <v>93</v>
          </cell>
          <cell r="AP147" t="str">
            <v>Eng</v>
          </cell>
          <cell r="AT147">
            <v>0</v>
          </cell>
          <cell r="AU147">
            <v>0</v>
          </cell>
        </row>
        <row r="148">
          <cell r="AD148">
            <v>0</v>
          </cell>
          <cell r="AE148">
            <v>0</v>
          </cell>
          <cell r="AF148">
            <v>0</v>
          </cell>
          <cell r="AG148">
            <v>0</v>
          </cell>
          <cell r="AH148">
            <v>0</v>
          </cell>
          <cell r="AO148">
            <v>93</v>
          </cell>
          <cell r="AP148" t="str">
            <v>Env</v>
          </cell>
          <cell r="AT148">
            <v>0</v>
          </cell>
          <cell r="AU148">
            <v>0</v>
          </cell>
        </row>
        <row r="149">
          <cell r="AD149">
            <v>0</v>
          </cell>
          <cell r="AE149">
            <v>0</v>
          </cell>
          <cell r="AF149">
            <v>0</v>
          </cell>
          <cell r="AG149">
            <v>0</v>
          </cell>
          <cell r="AH149">
            <v>0</v>
          </cell>
          <cell r="AO149">
            <v>93</v>
          </cell>
          <cell r="AP149" t="str">
            <v>Resource</v>
          </cell>
          <cell r="AT149">
            <v>0</v>
          </cell>
          <cell r="AU149">
            <v>0</v>
          </cell>
        </row>
        <row r="150">
          <cell r="AD150">
            <v>0</v>
          </cell>
          <cell r="AE150">
            <v>0</v>
          </cell>
          <cell r="AF150">
            <v>0</v>
          </cell>
          <cell r="AG150">
            <v>0</v>
          </cell>
          <cell r="AH150">
            <v>0</v>
          </cell>
          <cell r="AO150">
            <v>93</v>
          </cell>
          <cell r="AP150" t="str">
            <v>Promo</v>
          </cell>
          <cell r="AT150">
            <v>0</v>
          </cell>
          <cell r="AU150">
            <v>0</v>
          </cell>
        </row>
        <row r="151">
          <cell r="AD151">
            <v>0</v>
          </cell>
          <cell r="AE151">
            <v>0</v>
          </cell>
          <cell r="AF151">
            <v>0</v>
          </cell>
          <cell r="AG151">
            <v>0</v>
          </cell>
          <cell r="AH151">
            <v>0</v>
          </cell>
          <cell r="AO151">
            <v>93</v>
          </cell>
          <cell r="AP151" t="str">
            <v>FN</v>
          </cell>
          <cell r="AT151">
            <v>0</v>
          </cell>
          <cell r="AU151">
            <v>0</v>
          </cell>
        </row>
        <row r="152">
          <cell r="AD152">
            <v>0</v>
          </cell>
          <cell r="AE152">
            <v>0</v>
          </cell>
          <cell r="AF152">
            <v>107334</v>
          </cell>
          <cell r="AG152">
            <v>430288.37</v>
          </cell>
          <cell r="AH152">
            <v>430288.37</v>
          </cell>
          <cell r="AO152">
            <v>93</v>
          </cell>
          <cell r="AP152" t="str">
            <v>Cons Other</v>
          </cell>
          <cell r="AT152">
            <v>430288.37</v>
          </cell>
          <cell r="AU152">
            <v>430288.37</v>
          </cell>
        </row>
        <row r="153">
          <cell r="AD153">
            <v>0</v>
          </cell>
          <cell r="AE153">
            <v>0</v>
          </cell>
          <cell r="AF153">
            <v>0</v>
          </cell>
          <cell r="AG153">
            <v>0</v>
          </cell>
          <cell r="AH153">
            <v>0</v>
          </cell>
          <cell r="AO153">
            <v>93</v>
          </cell>
          <cell r="AP153" t="str">
            <v>land</v>
          </cell>
          <cell r="AT153">
            <v>0</v>
          </cell>
          <cell r="AU153">
            <v>0</v>
          </cell>
        </row>
        <row r="154">
          <cell r="AD154">
            <v>0</v>
          </cell>
          <cell r="AE154">
            <v>0</v>
          </cell>
          <cell r="AF154">
            <v>0</v>
          </cell>
          <cell r="AG154">
            <v>0</v>
          </cell>
          <cell r="AH154">
            <v>0</v>
          </cell>
          <cell r="AO154">
            <v>93</v>
          </cell>
          <cell r="AP154" t="str">
            <v>interconnect</v>
          </cell>
          <cell r="AT154">
            <v>0</v>
          </cell>
          <cell r="AU154">
            <v>0</v>
          </cell>
        </row>
        <row r="155">
          <cell r="AD155">
            <v>0</v>
          </cell>
          <cell r="AE155">
            <v>0</v>
          </cell>
          <cell r="AF155">
            <v>0</v>
          </cell>
          <cell r="AG155">
            <v>52200</v>
          </cell>
          <cell r="AH155">
            <v>52200</v>
          </cell>
          <cell r="AO155">
            <v>93</v>
          </cell>
          <cell r="AP155" t="str">
            <v>Legal</v>
          </cell>
          <cell r="AT155">
            <v>52200</v>
          </cell>
          <cell r="AU155">
            <v>52200</v>
          </cell>
        </row>
        <row r="156">
          <cell r="AD156">
            <v>0</v>
          </cell>
          <cell r="AE156">
            <v>0</v>
          </cell>
          <cell r="AF156">
            <v>3911.23</v>
          </cell>
          <cell r="AG156">
            <v>5573.27</v>
          </cell>
          <cell r="AH156">
            <v>5573.27</v>
          </cell>
          <cell r="AO156">
            <v>93</v>
          </cell>
          <cell r="AP156" t="str">
            <v>Travel</v>
          </cell>
          <cell r="AT156">
            <v>5573.27</v>
          </cell>
          <cell r="AU156">
            <v>5573.27</v>
          </cell>
        </row>
        <row r="157">
          <cell r="AD157">
            <v>0</v>
          </cell>
          <cell r="AE157">
            <v>0</v>
          </cell>
          <cell r="AF157">
            <v>0</v>
          </cell>
          <cell r="AG157">
            <v>32.520000000000003</v>
          </cell>
          <cell r="AH157">
            <v>32.520000000000003</v>
          </cell>
          <cell r="AO157">
            <v>93</v>
          </cell>
          <cell r="AP157" t="str">
            <v>Other</v>
          </cell>
          <cell r="AT157">
            <v>32.520000000000003</v>
          </cell>
          <cell r="AU157">
            <v>32.520000000000003</v>
          </cell>
        </row>
        <row r="158">
          <cell r="AD158">
            <v>0</v>
          </cell>
          <cell r="AE158">
            <v>0</v>
          </cell>
          <cell r="AF158">
            <v>0</v>
          </cell>
          <cell r="AG158">
            <v>0</v>
          </cell>
          <cell r="AH158">
            <v>0</v>
          </cell>
          <cell r="AO158">
            <v>93</v>
          </cell>
          <cell r="AP158" t="str">
            <v>Fin</v>
          </cell>
          <cell r="AT158">
            <v>0</v>
          </cell>
          <cell r="AU158">
            <v>0</v>
          </cell>
        </row>
        <row r="159">
          <cell r="AD159">
            <v>0</v>
          </cell>
          <cell r="AE159">
            <v>0</v>
          </cell>
          <cell r="AF159">
            <v>111245.23</v>
          </cell>
          <cell r="AG159">
            <v>488094.16000000003</v>
          </cell>
          <cell r="AH159">
            <v>488094.16000000003</v>
          </cell>
          <cell r="AO159">
            <v>93</v>
          </cell>
          <cell r="AT159">
            <v>488094.16000000003</v>
          </cell>
          <cell r="AU159">
            <v>488094.16000000003</v>
          </cell>
        </row>
        <row r="161">
          <cell r="AD161">
            <v>0</v>
          </cell>
          <cell r="AE161">
            <v>0</v>
          </cell>
          <cell r="AF161">
            <v>0</v>
          </cell>
          <cell r="AG161">
            <v>0</v>
          </cell>
          <cell r="AH161">
            <v>0</v>
          </cell>
          <cell r="AO161" t="str">
            <v>xx</v>
          </cell>
          <cell r="AP161" t="str">
            <v>Eng</v>
          </cell>
          <cell r="AT161">
            <v>0</v>
          </cell>
          <cell r="AU161">
            <v>0</v>
          </cell>
        </row>
        <row r="162">
          <cell r="AD162">
            <v>0</v>
          </cell>
          <cell r="AE162">
            <v>0</v>
          </cell>
          <cell r="AF162">
            <v>0</v>
          </cell>
          <cell r="AG162">
            <v>0</v>
          </cell>
          <cell r="AH162">
            <v>0</v>
          </cell>
          <cell r="AO162" t="str">
            <v>xx</v>
          </cell>
          <cell r="AP162" t="str">
            <v>Env</v>
          </cell>
          <cell r="AT162">
            <v>0</v>
          </cell>
          <cell r="AU162">
            <v>0</v>
          </cell>
        </row>
        <row r="163">
          <cell r="AD163">
            <v>0</v>
          </cell>
          <cell r="AE163">
            <v>0</v>
          </cell>
          <cell r="AF163">
            <v>0</v>
          </cell>
          <cell r="AG163">
            <v>0</v>
          </cell>
          <cell r="AH163">
            <v>0</v>
          </cell>
          <cell r="AO163" t="str">
            <v>xx</v>
          </cell>
          <cell r="AP163" t="str">
            <v>Resource</v>
          </cell>
          <cell r="AT163">
            <v>0</v>
          </cell>
          <cell r="AU163">
            <v>0</v>
          </cell>
        </row>
        <row r="164">
          <cell r="AD164">
            <v>0</v>
          </cell>
          <cell r="AE164">
            <v>0</v>
          </cell>
          <cell r="AF164">
            <v>0</v>
          </cell>
          <cell r="AG164">
            <v>0</v>
          </cell>
          <cell r="AH164">
            <v>0</v>
          </cell>
          <cell r="AO164" t="str">
            <v>xx</v>
          </cell>
          <cell r="AP164" t="str">
            <v>Promo</v>
          </cell>
          <cell r="AT164">
            <v>0</v>
          </cell>
          <cell r="AU164">
            <v>0</v>
          </cell>
        </row>
        <row r="165">
          <cell r="AD165">
            <v>0</v>
          </cell>
          <cell r="AE165">
            <v>0</v>
          </cell>
          <cell r="AF165">
            <v>0</v>
          </cell>
          <cell r="AG165">
            <v>0</v>
          </cell>
          <cell r="AH165">
            <v>0</v>
          </cell>
          <cell r="AO165" t="str">
            <v>xx</v>
          </cell>
          <cell r="AP165" t="str">
            <v>FN</v>
          </cell>
          <cell r="AT165">
            <v>0</v>
          </cell>
          <cell r="AU165">
            <v>0</v>
          </cell>
        </row>
        <row r="166">
          <cell r="AD166">
            <v>0</v>
          </cell>
          <cell r="AE166">
            <v>0</v>
          </cell>
          <cell r="AF166">
            <v>0</v>
          </cell>
          <cell r="AG166">
            <v>0</v>
          </cell>
          <cell r="AH166">
            <v>0</v>
          </cell>
          <cell r="AO166" t="str">
            <v>xx</v>
          </cell>
          <cell r="AP166" t="str">
            <v>Cons Other</v>
          </cell>
          <cell r="AT166">
            <v>0</v>
          </cell>
          <cell r="AU166">
            <v>0</v>
          </cell>
        </row>
        <row r="167">
          <cell r="AD167">
            <v>0</v>
          </cell>
          <cell r="AE167">
            <v>0</v>
          </cell>
          <cell r="AF167">
            <v>0</v>
          </cell>
          <cell r="AG167">
            <v>0</v>
          </cell>
          <cell r="AH167">
            <v>0</v>
          </cell>
          <cell r="AO167" t="str">
            <v>xx</v>
          </cell>
          <cell r="AP167" t="str">
            <v>land</v>
          </cell>
          <cell r="AT167">
            <v>0</v>
          </cell>
          <cell r="AU167">
            <v>0</v>
          </cell>
        </row>
        <row r="168">
          <cell r="AD168">
            <v>0</v>
          </cell>
          <cell r="AE168">
            <v>0</v>
          </cell>
          <cell r="AF168">
            <v>0</v>
          </cell>
          <cell r="AG168">
            <v>0</v>
          </cell>
          <cell r="AH168">
            <v>0</v>
          </cell>
          <cell r="AO168" t="str">
            <v>xx</v>
          </cell>
          <cell r="AP168" t="str">
            <v>interconnect</v>
          </cell>
          <cell r="AT168">
            <v>0</v>
          </cell>
          <cell r="AU168">
            <v>0</v>
          </cell>
        </row>
        <row r="169">
          <cell r="AD169">
            <v>0</v>
          </cell>
          <cell r="AE169">
            <v>0</v>
          </cell>
          <cell r="AF169">
            <v>0</v>
          </cell>
          <cell r="AG169">
            <v>0</v>
          </cell>
          <cell r="AH169">
            <v>0</v>
          </cell>
          <cell r="AO169" t="str">
            <v>xx</v>
          </cell>
          <cell r="AP169" t="str">
            <v>Legal</v>
          </cell>
          <cell r="AT169">
            <v>0</v>
          </cell>
          <cell r="AU169">
            <v>0</v>
          </cell>
        </row>
        <row r="170">
          <cell r="AD170">
            <v>0</v>
          </cell>
          <cell r="AE170">
            <v>0</v>
          </cell>
          <cell r="AF170">
            <v>0</v>
          </cell>
          <cell r="AG170">
            <v>0</v>
          </cell>
          <cell r="AH170">
            <v>0</v>
          </cell>
          <cell r="AO170" t="str">
            <v>xx</v>
          </cell>
          <cell r="AP170" t="str">
            <v>Travel</v>
          </cell>
          <cell r="AT170">
            <v>0</v>
          </cell>
          <cell r="AU170">
            <v>0</v>
          </cell>
        </row>
        <row r="171">
          <cell r="AD171">
            <v>0</v>
          </cell>
          <cell r="AE171">
            <v>0</v>
          </cell>
          <cell r="AF171">
            <v>0</v>
          </cell>
          <cell r="AG171">
            <v>0</v>
          </cell>
          <cell r="AH171">
            <v>0</v>
          </cell>
          <cell r="AO171" t="str">
            <v>xx</v>
          </cell>
          <cell r="AP171" t="str">
            <v>Other</v>
          </cell>
          <cell r="AT171">
            <v>0</v>
          </cell>
          <cell r="AU171">
            <v>0</v>
          </cell>
        </row>
        <row r="172">
          <cell r="AD172">
            <v>0</v>
          </cell>
          <cell r="AE172">
            <v>0</v>
          </cell>
          <cell r="AF172">
            <v>0</v>
          </cell>
          <cell r="AG172">
            <v>0</v>
          </cell>
          <cell r="AH172">
            <v>0</v>
          </cell>
          <cell r="AO172" t="str">
            <v>xx</v>
          </cell>
          <cell r="AP172" t="str">
            <v>Fin</v>
          </cell>
          <cell r="AT172">
            <v>0</v>
          </cell>
          <cell r="AU172">
            <v>0</v>
          </cell>
        </row>
        <row r="173">
          <cell r="AD173">
            <v>0</v>
          </cell>
          <cell r="AE173">
            <v>0</v>
          </cell>
          <cell r="AF173">
            <v>0</v>
          </cell>
          <cell r="AG173">
            <v>0</v>
          </cell>
          <cell r="AH173">
            <v>0</v>
          </cell>
          <cell r="AO173" t="str">
            <v>xx</v>
          </cell>
          <cell r="AT173">
            <v>0</v>
          </cell>
          <cell r="AU173">
            <v>0</v>
          </cell>
        </row>
        <row r="175">
          <cell r="AD175">
            <v>1244073.07</v>
          </cell>
          <cell r="AE175">
            <v>1849753.56</v>
          </cell>
          <cell r="AF175">
            <v>2168574.25</v>
          </cell>
          <cell r="AG175">
            <v>2764112.602</v>
          </cell>
          <cell r="AH175">
            <v>2764112.602</v>
          </cell>
          <cell r="AT175">
            <v>2763612.602</v>
          </cell>
          <cell r="AU175">
            <v>9549680.6520000007</v>
          </cell>
        </row>
        <row r="177">
          <cell r="AC177" t="str">
            <v>,</v>
          </cell>
        </row>
        <row r="178">
          <cell r="AC178" t="str">
            <v>Eng</v>
          </cell>
        </row>
        <row r="179">
          <cell r="AC179" t="str">
            <v>Env</v>
          </cell>
        </row>
        <row r="180">
          <cell r="AC180" t="str">
            <v>wind</v>
          </cell>
        </row>
        <row r="181">
          <cell r="AC181" t="str">
            <v>resource</v>
          </cell>
        </row>
        <row r="182">
          <cell r="AC182" t="str">
            <v>Promo</v>
          </cell>
        </row>
        <row r="183">
          <cell r="AC183" t="str">
            <v>FN</v>
          </cell>
        </row>
        <row r="184">
          <cell r="AC184" t="str">
            <v>Cons Other</v>
          </cell>
        </row>
        <row r="185">
          <cell r="AC185" t="str">
            <v>Land</v>
          </cell>
        </row>
        <row r="186">
          <cell r="AC186" t="str">
            <v>Interconnect</v>
          </cell>
        </row>
        <row r="187">
          <cell r="AC187" t="str">
            <v>Legal</v>
          </cell>
        </row>
        <row r="188">
          <cell r="AC188" t="str">
            <v>Travel</v>
          </cell>
        </row>
        <row r="189">
          <cell r="AC189" t="str">
            <v>Other</v>
          </cell>
        </row>
        <row r="190">
          <cell r="AC190" t="str">
            <v>Fin</v>
          </cell>
        </row>
      </sheetData>
      <sheetData sheetId="7" refreshError="1">
        <row r="2">
          <cell r="AD2" t="str">
            <v>Q1</v>
          </cell>
          <cell r="AE2" t="str">
            <v>Q2</v>
          </cell>
          <cell r="AF2" t="str">
            <v>Q3</v>
          </cell>
          <cell r="AG2" t="str">
            <v>Q4</v>
          </cell>
          <cell r="AH2" t="str">
            <v>Total</v>
          </cell>
        </row>
        <row r="3">
          <cell r="AD3">
            <v>43160</v>
          </cell>
          <cell r="AE3">
            <v>43252</v>
          </cell>
          <cell r="AF3">
            <v>43344</v>
          </cell>
          <cell r="AG3">
            <v>43435</v>
          </cell>
          <cell r="AH3" t="str">
            <v>2018</v>
          </cell>
        </row>
        <row r="4">
          <cell r="AD4" t="str">
            <v>Actual</v>
          </cell>
          <cell r="AE4" t="str">
            <v>Actual</v>
          </cell>
          <cell r="AF4" t="str">
            <v>Actual</v>
          </cell>
          <cell r="AG4" t="str">
            <v>Actual</v>
          </cell>
          <cell r="AH4" t="str">
            <v>LE</v>
          </cell>
          <cell r="AT4" t="str">
            <v>Q4 2018</v>
          </cell>
          <cell r="AU4" t="str">
            <v>Total</v>
          </cell>
        </row>
        <row r="7">
          <cell r="AD7">
            <v>0</v>
          </cell>
          <cell r="AE7">
            <v>0</v>
          </cell>
          <cell r="AF7">
            <v>0</v>
          </cell>
          <cell r="AG7">
            <v>0</v>
          </cell>
          <cell r="AH7">
            <v>0</v>
          </cell>
          <cell r="AO7">
            <v>28</v>
          </cell>
          <cell r="AP7" t="str">
            <v>Eng</v>
          </cell>
          <cell r="AT7">
            <v>0</v>
          </cell>
          <cell r="AU7">
            <v>0</v>
          </cell>
        </row>
        <row r="8">
          <cell r="AD8">
            <v>0</v>
          </cell>
          <cell r="AE8">
            <v>0</v>
          </cell>
          <cell r="AF8">
            <v>0</v>
          </cell>
          <cell r="AG8">
            <v>0</v>
          </cell>
          <cell r="AH8">
            <v>0</v>
          </cell>
          <cell r="AO8">
            <v>28</v>
          </cell>
          <cell r="AP8" t="str">
            <v>Env</v>
          </cell>
          <cell r="AT8">
            <v>0</v>
          </cell>
          <cell r="AU8">
            <v>0</v>
          </cell>
        </row>
        <row r="9">
          <cell r="AD9">
            <v>0</v>
          </cell>
          <cell r="AE9">
            <v>0</v>
          </cell>
          <cell r="AF9">
            <v>0</v>
          </cell>
          <cell r="AG9">
            <v>0</v>
          </cell>
          <cell r="AH9">
            <v>0</v>
          </cell>
          <cell r="AO9">
            <v>28</v>
          </cell>
          <cell r="AP9" t="str">
            <v>Resource</v>
          </cell>
          <cell r="AT9">
            <v>0</v>
          </cell>
          <cell r="AU9">
            <v>0</v>
          </cell>
        </row>
        <row r="10">
          <cell r="AD10">
            <v>0</v>
          </cell>
          <cell r="AE10">
            <v>0</v>
          </cell>
          <cell r="AF10">
            <v>0</v>
          </cell>
          <cell r="AG10">
            <v>0</v>
          </cell>
          <cell r="AH10">
            <v>0</v>
          </cell>
          <cell r="AO10">
            <v>28</v>
          </cell>
          <cell r="AP10" t="str">
            <v>Promo</v>
          </cell>
          <cell r="AT10">
            <v>0</v>
          </cell>
          <cell r="AU10">
            <v>0</v>
          </cell>
        </row>
        <row r="11">
          <cell r="AD11">
            <v>0</v>
          </cell>
          <cell r="AE11">
            <v>0</v>
          </cell>
          <cell r="AF11">
            <v>0</v>
          </cell>
          <cell r="AG11">
            <v>0</v>
          </cell>
          <cell r="AH11">
            <v>0</v>
          </cell>
          <cell r="AO11">
            <v>28</v>
          </cell>
          <cell r="AP11" t="str">
            <v>FN</v>
          </cell>
          <cell r="AT11">
            <v>0</v>
          </cell>
          <cell r="AU11">
            <v>0</v>
          </cell>
        </row>
        <row r="12">
          <cell r="AD12">
            <v>0</v>
          </cell>
          <cell r="AE12">
            <v>63698.94</v>
          </cell>
          <cell r="AF12">
            <v>74246.14</v>
          </cell>
          <cell r="AG12">
            <v>74246.14</v>
          </cell>
          <cell r="AH12">
            <v>74246.14</v>
          </cell>
          <cell r="AO12">
            <v>28</v>
          </cell>
          <cell r="AP12" t="str">
            <v>Cons Other</v>
          </cell>
          <cell r="AT12">
            <v>74246.14</v>
          </cell>
          <cell r="AU12">
            <v>74246.14</v>
          </cell>
        </row>
        <row r="13">
          <cell r="AD13">
            <v>0</v>
          </cell>
          <cell r="AE13">
            <v>0</v>
          </cell>
          <cell r="AF13">
            <v>0</v>
          </cell>
          <cell r="AG13">
            <v>0</v>
          </cell>
          <cell r="AH13">
            <v>0</v>
          </cell>
          <cell r="AO13">
            <v>28</v>
          </cell>
          <cell r="AP13" t="str">
            <v>land</v>
          </cell>
          <cell r="AT13">
            <v>0</v>
          </cell>
          <cell r="AU13">
            <v>0</v>
          </cell>
        </row>
        <row r="14">
          <cell r="AD14">
            <v>0</v>
          </cell>
          <cell r="AE14">
            <v>0</v>
          </cell>
          <cell r="AF14">
            <v>0</v>
          </cell>
          <cell r="AG14">
            <v>0</v>
          </cell>
          <cell r="AH14">
            <v>0</v>
          </cell>
          <cell r="AO14">
            <v>28</v>
          </cell>
          <cell r="AP14" t="str">
            <v>interconnect</v>
          </cell>
          <cell r="AT14">
            <v>0</v>
          </cell>
          <cell r="AU14">
            <v>0</v>
          </cell>
        </row>
        <row r="15">
          <cell r="AD15">
            <v>0</v>
          </cell>
          <cell r="AE15">
            <v>0</v>
          </cell>
          <cell r="AF15">
            <v>256</v>
          </cell>
          <cell r="AG15">
            <v>12903</v>
          </cell>
          <cell r="AH15">
            <v>12903</v>
          </cell>
          <cell r="AO15">
            <v>28</v>
          </cell>
          <cell r="AP15" t="str">
            <v>Legal</v>
          </cell>
          <cell r="AT15">
            <v>12903</v>
          </cell>
          <cell r="AU15">
            <v>12903</v>
          </cell>
        </row>
        <row r="16">
          <cell r="AD16">
            <v>0</v>
          </cell>
          <cell r="AE16">
            <v>51439.560000000005</v>
          </cell>
          <cell r="AF16">
            <v>72455.75</v>
          </cell>
          <cell r="AG16">
            <v>81824.25</v>
          </cell>
          <cell r="AH16">
            <v>81824.25</v>
          </cell>
          <cell r="AO16">
            <v>28</v>
          </cell>
          <cell r="AP16" t="str">
            <v>Travel</v>
          </cell>
          <cell r="AT16">
            <v>81824.25</v>
          </cell>
          <cell r="AU16">
            <v>81824.25</v>
          </cell>
        </row>
        <row r="17">
          <cell r="AD17">
            <v>0</v>
          </cell>
          <cell r="AE17">
            <v>8335.93</v>
          </cell>
          <cell r="AF17">
            <v>10245.1</v>
          </cell>
          <cell r="AG17">
            <v>17141.05</v>
          </cell>
          <cell r="AH17">
            <v>17141.05</v>
          </cell>
          <cell r="AO17">
            <v>28</v>
          </cell>
          <cell r="AP17" t="str">
            <v>Other</v>
          </cell>
          <cell r="AT17">
            <v>17141.05</v>
          </cell>
          <cell r="AU17">
            <v>17141.05</v>
          </cell>
        </row>
        <row r="18">
          <cell r="AD18">
            <v>0</v>
          </cell>
          <cell r="AE18">
            <v>0</v>
          </cell>
          <cell r="AF18">
            <v>0</v>
          </cell>
          <cell r="AG18">
            <v>0</v>
          </cell>
          <cell r="AH18">
            <v>0</v>
          </cell>
          <cell r="AO18">
            <v>28</v>
          </cell>
          <cell r="AP18" t="str">
            <v>Fin</v>
          </cell>
          <cell r="AT18">
            <v>0</v>
          </cell>
          <cell r="AU18">
            <v>0</v>
          </cell>
        </row>
        <row r="19">
          <cell r="AD19">
            <v>0</v>
          </cell>
          <cell r="AE19">
            <v>123474.43</v>
          </cell>
          <cell r="AF19">
            <v>157202.99000000002</v>
          </cell>
          <cell r="AG19">
            <v>186114.44</v>
          </cell>
          <cell r="AH19">
            <v>186114.44</v>
          </cell>
          <cell r="AO19">
            <v>28</v>
          </cell>
          <cell r="AT19">
            <v>186114.44</v>
          </cell>
          <cell r="AU19">
            <v>186114.44</v>
          </cell>
        </row>
        <row r="21">
          <cell r="AD21">
            <v>0</v>
          </cell>
          <cell r="AE21">
            <v>0</v>
          </cell>
          <cell r="AF21">
            <v>26200.86</v>
          </cell>
          <cell r="AG21">
            <v>26200.86</v>
          </cell>
          <cell r="AH21">
            <v>26200.86</v>
          </cell>
          <cell r="AO21">
            <v>91</v>
          </cell>
          <cell r="AP21" t="str">
            <v>Eng</v>
          </cell>
          <cell r="AT21">
            <v>26200.86</v>
          </cell>
          <cell r="AU21">
            <v>26200.86</v>
          </cell>
        </row>
        <row r="22">
          <cell r="AD22">
            <v>0</v>
          </cell>
          <cell r="AE22">
            <v>0</v>
          </cell>
          <cell r="AF22">
            <v>0</v>
          </cell>
          <cell r="AG22">
            <v>0</v>
          </cell>
          <cell r="AH22">
            <v>0</v>
          </cell>
          <cell r="AO22">
            <v>91</v>
          </cell>
          <cell r="AP22" t="str">
            <v>Env</v>
          </cell>
          <cell r="AT22">
            <v>0</v>
          </cell>
          <cell r="AU22">
            <v>0</v>
          </cell>
        </row>
        <row r="23">
          <cell r="AD23">
            <v>0</v>
          </cell>
          <cell r="AE23">
            <v>0</v>
          </cell>
          <cell r="AF23">
            <v>0</v>
          </cell>
          <cell r="AG23">
            <v>0</v>
          </cell>
          <cell r="AH23">
            <v>0</v>
          </cell>
          <cell r="AO23">
            <v>91</v>
          </cell>
          <cell r="AP23" t="str">
            <v>Resource</v>
          </cell>
          <cell r="AT23">
            <v>0</v>
          </cell>
          <cell r="AU23">
            <v>0</v>
          </cell>
        </row>
        <row r="24">
          <cell r="AD24">
            <v>0</v>
          </cell>
          <cell r="AE24">
            <v>0</v>
          </cell>
          <cell r="AF24">
            <v>0</v>
          </cell>
          <cell r="AG24">
            <v>0</v>
          </cell>
          <cell r="AH24">
            <v>0</v>
          </cell>
          <cell r="AO24">
            <v>91</v>
          </cell>
          <cell r="AP24" t="str">
            <v>Promo</v>
          </cell>
          <cell r="AT24">
            <v>0</v>
          </cell>
          <cell r="AU24">
            <v>0</v>
          </cell>
        </row>
        <row r="25">
          <cell r="AD25">
            <v>0</v>
          </cell>
          <cell r="AE25">
            <v>0</v>
          </cell>
          <cell r="AF25">
            <v>0</v>
          </cell>
          <cell r="AG25">
            <v>0</v>
          </cell>
          <cell r="AH25">
            <v>0</v>
          </cell>
          <cell r="AO25">
            <v>91</v>
          </cell>
          <cell r="AP25" t="str">
            <v>FN</v>
          </cell>
          <cell r="AT25">
            <v>0</v>
          </cell>
          <cell r="AU25">
            <v>0</v>
          </cell>
        </row>
        <row r="26">
          <cell r="AD26">
            <v>0</v>
          </cell>
          <cell r="AE26">
            <v>0</v>
          </cell>
          <cell r="AF26">
            <v>5653.39</v>
          </cell>
          <cell r="AG26">
            <v>14594.61</v>
          </cell>
          <cell r="AH26">
            <v>14594.61</v>
          </cell>
          <cell r="AO26">
            <v>91</v>
          </cell>
          <cell r="AP26" t="str">
            <v>Cons Other</v>
          </cell>
          <cell r="AT26">
            <v>14594.61</v>
          </cell>
          <cell r="AU26">
            <v>14594.61</v>
          </cell>
        </row>
        <row r="27">
          <cell r="AD27">
            <v>0</v>
          </cell>
          <cell r="AE27">
            <v>0</v>
          </cell>
          <cell r="AF27">
            <v>0</v>
          </cell>
          <cell r="AG27">
            <v>0</v>
          </cell>
          <cell r="AH27">
            <v>0</v>
          </cell>
          <cell r="AO27">
            <v>91</v>
          </cell>
          <cell r="AP27" t="str">
            <v>land</v>
          </cell>
          <cell r="AT27">
            <v>0</v>
          </cell>
          <cell r="AU27">
            <v>0</v>
          </cell>
        </row>
        <row r="28">
          <cell r="AD28">
            <v>0</v>
          </cell>
          <cell r="AE28">
            <v>0</v>
          </cell>
          <cell r="AF28">
            <v>0</v>
          </cell>
          <cell r="AG28">
            <v>0</v>
          </cell>
          <cell r="AH28">
            <v>0</v>
          </cell>
          <cell r="AO28">
            <v>91</v>
          </cell>
          <cell r="AP28" t="str">
            <v>interconnect</v>
          </cell>
          <cell r="AT28">
            <v>0</v>
          </cell>
          <cell r="AU28">
            <v>0</v>
          </cell>
        </row>
        <row r="29">
          <cell r="AD29">
            <v>0</v>
          </cell>
          <cell r="AE29">
            <v>0</v>
          </cell>
          <cell r="AF29">
            <v>0</v>
          </cell>
          <cell r="AG29">
            <v>0</v>
          </cell>
          <cell r="AH29">
            <v>0</v>
          </cell>
          <cell r="AO29">
            <v>91</v>
          </cell>
          <cell r="AP29" t="str">
            <v>Legal</v>
          </cell>
          <cell r="AT29">
            <v>0</v>
          </cell>
          <cell r="AU29">
            <v>0</v>
          </cell>
        </row>
        <row r="30">
          <cell r="AD30">
            <v>0</v>
          </cell>
          <cell r="AE30">
            <v>0</v>
          </cell>
          <cell r="AF30">
            <v>47195.600000000006</v>
          </cell>
          <cell r="AG30">
            <v>47195.600000000006</v>
          </cell>
          <cell r="AH30">
            <v>47195.600000000006</v>
          </cell>
          <cell r="AO30">
            <v>91</v>
          </cell>
          <cell r="AP30" t="str">
            <v>Travel</v>
          </cell>
          <cell r="AT30">
            <v>47195.600000000006</v>
          </cell>
          <cell r="AU30">
            <v>47195.600000000006</v>
          </cell>
        </row>
        <row r="31">
          <cell r="AD31">
            <v>0</v>
          </cell>
          <cell r="AE31">
            <v>0</v>
          </cell>
          <cell r="AF31">
            <v>4291.67</v>
          </cell>
          <cell r="AG31">
            <v>7448.79</v>
          </cell>
          <cell r="AH31">
            <v>7448.79</v>
          </cell>
          <cell r="AO31">
            <v>91</v>
          </cell>
          <cell r="AP31" t="str">
            <v>Other</v>
          </cell>
          <cell r="AT31">
            <v>7448.79</v>
          </cell>
          <cell r="AU31">
            <v>7448.79</v>
          </cell>
        </row>
        <row r="32">
          <cell r="AD32">
            <v>0</v>
          </cell>
          <cell r="AE32">
            <v>0</v>
          </cell>
          <cell r="AF32">
            <v>0</v>
          </cell>
          <cell r="AG32">
            <v>0</v>
          </cell>
          <cell r="AH32">
            <v>0</v>
          </cell>
          <cell r="AO32">
            <v>91</v>
          </cell>
          <cell r="AP32" t="str">
            <v>Fin</v>
          </cell>
          <cell r="AT32">
            <v>0</v>
          </cell>
          <cell r="AU32">
            <v>0</v>
          </cell>
        </row>
        <row r="33">
          <cell r="AD33">
            <v>0</v>
          </cell>
          <cell r="AE33">
            <v>0</v>
          </cell>
          <cell r="AF33">
            <v>83341.52</v>
          </cell>
          <cell r="AG33">
            <v>95439.86</v>
          </cell>
          <cell r="AH33">
            <v>95439.86</v>
          </cell>
          <cell r="AO33">
            <v>91</v>
          </cell>
          <cell r="AT33">
            <v>95439.86</v>
          </cell>
          <cell r="AU33">
            <v>95439.86</v>
          </cell>
        </row>
        <row r="35">
          <cell r="AT35">
            <v>238968.75968181816</v>
          </cell>
          <cell r="AU35">
            <v>669538.67968181823</v>
          </cell>
        </row>
        <row r="37">
          <cell r="AD37">
            <v>0</v>
          </cell>
          <cell r="AE37">
            <v>0</v>
          </cell>
          <cell r="AF37">
            <v>0</v>
          </cell>
          <cell r="AG37">
            <v>0</v>
          </cell>
          <cell r="AH37">
            <v>0</v>
          </cell>
          <cell r="AO37">
            <v>29</v>
          </cell>
          <cell r="AP37" t="str">
            <v>Eng</v>
          </cell>
          <cell r="AT37">
            <v>0</v>
          </cell>
          <cell r="AU37">
            <v>0</v>
          </cell>
        </row>
        <row r="38">
          <cell r="AD38">
            <v>0</v>
          </cell>
          <cell r="AE38">
            <v>0</v>
          </cell>
          <cell r="AF38">
            <v>0</v>
          </cell>
          <cell r="AG38">
            <v>0</v>
          </cell>
          <cell r="AH38">
            <v>0</v>
          </cell>
          <cell r="AO38">
            <v>29</v>
          </cell>
          <cell r="AP38" t="str">
            <v>Env</v>
          </cell>
          <cell r="AT38">
            <v>0</v>
          </cell>
          <cell r="AU38">
            <v>0</v>
          </cell>
        </row>
        <row r="39">
          <cell r="AD39">
            <v>0</v>
          </cell>
          <cell r="AE39">
            <v>0</v>
          </cell>
          <cell r="AF39">
            <v>0</v>
          </cell>
          <cell r="AG39">
            <v>0</v>
          </cell>
          <cell r="AH39">
            <v>0</v>
          </cell>
          <cell r="AO39">
            <v>29</v>
          </cell>
          <cell r="AP39" t="str">
            <v>Resource</v>
          </cell>
          <cell r="AT39">
            <v>0</v>
          </cell>
          <cell r="AU39">
            <v>0</v>
          </cell>
        </row>
        <row r="40">
          <cell r="AD40">
            <v>0</v>
          </cell>
          <cell r="AE40">
            <v>0</v>
          </cell>
          <cell r="AF40">
            <v>0</v>
          </cell>
          <cell r="AG40">
            <v>0</v>
          </cell>
          <cell r="AH40">
            <v>0</v>
          </cell>
          <cell r="AO40">
            <v>29</v>
          </cell>
          <cell r="AP40" t="str">
            <v>Promo</v>
          </cell>
          <cell r="AT40">
            <v>0</v>
          </cell>
          <cell r="AU40">
            <v>427.5</v>
          </cell>
        </row>
        <row r="41">
          <cell r="AD41">
            <v>0</v>
          </cell>
          <cell r="AE41">
            <v>0</v>
          </cell>
          <cell r="AF41">
            <v>0</v>
          </cell>
          <cell r="AG41">
            <v>0</v>
          </cell>
          <cell r="AH41">
            <v>0</v>
          </cell>
          <cell r="AO41">
            <v>29</v>
          </cell>
          <cell r="AP41" t="str">
            <v>FN</v>
          </cell>
          <cell r="AT41">
            <v>0</v>
          </cell>
          <cell r="AU41">
            <v>0</v>
          </cell>
        </row>
        <row r="42">
          <cell r="AD42">
            <v>0</v>
          </cell>
          <cell r="AE42">
            <v>67798.81</v>
          </cell>
          <cell r="AF42">
            <v>69895.31</v>
          </cell>
          <cell r="AG42">
            <v>104829.79000000001</v>
          </cell>
          <cell r="AH42">
            <v>104829.79000000001</v>
          </cell>
          <cell r="AO42">
            <v>29</v>
          </cell>
          <cell r="AP42" t="str">
            <v>Cons Other</v>
          </cell>
          <cell r="AT42">
            <v>104829.79000000001</v>
          </cell>
          <cell r="AU42">
            <v>196016.95</v>
          </cell>
        </row>
        <row r="43">
          <cell r="AD43">
            <v>0</v>
          </cell>
          <cell r="AE43">
            <v>0</v>
          </cell>
          <cell r="AF43">
            <v>0</v>
          </cell>
          <cell r="AG43">
            <v>0</v>
          </cell>
          <cell r="AH43">
            <v>0</v>
          </cell>
          <cell r="AO43">
            <v>29</v>
          </cell>
          <cell r="AP43" t="str">
            <v>land</v>
          </cell>
          <cell r="AT43">
            <v>0</v>
          </cell>
          <cell r="AU43">
            <v>0</v>
          </cell>
        </row>
        <row r="44">
          <cell r="AD44">
            <v>0</v>
          </cell>
          <cell r="AE44">
            <v>0</v>
          </cell>
          <cell r="AF44">
            <v>0</v>
          </cell>
          <cell r="AG44">
            <v>0</v>
          </cell>
          <cell r="AH44">
            <v>0</v>
          </cell>
          <cell r="AO44">
            <v>29</v>
          </cell>
          <cell r="AP44" t="str">
            <v>interconnect</v>
          </cell>
          <cell r="AT44">
            <v>0</v>
          </cell>
          <cell r="AU44">
            <v>0</v>
          </cell>
        </row>
        <row r="45">
          <cell r="AD45">
            <v>1860.5900000000001</v>
          </cell>
          <cell r="AE45">
            <v>27985.05</v>
          </cell>
          <cell r="AF45">
            <v>36493.69</v>
          </cell>
          <cell r="AG45">
            <v>84350.090000000011</v>
          </cell>
          <cell r="AH45">
            <v>84350.090000000011</v>
          </cell>
          <cell r="AO45">
            <v>29</v>
          </cell>
          <cell r="AP45" t="str">
            <v>Legal</v>
          </cell>
          <cell r="AT45">
            <v>84350.090000000011</v>
          </cell>
          <cell r="AU45">
            <v>171676.59000000003</v>
          </cell>
        </row>
        <row r="46">
          <cell r="AD46">
            <v>9299.5400000000009</v>
          </cell>
          <cell r="AE46">
            <v>17100.14</v>
          </cell>
          <cell r="AF46">
            <v>26891.239999999998</v>
          </cell>
          <cell r="AG46">
            <v>40601.919999999998</v>
          </cell>
          <cell r="AH46">
            <v>40601.919999999998</v>
          </cell>
          <cell r="AO46">
            <v>29</v>
          </cell>
          <cell r="AP46" t="str">
            <v>Travel</v>
          </cell>
          <cell r="AT46">
            <v>40601.919999999998</v>
          </cell>
          <cell r="AU46">
            <v>119224.38</v>
          </cell>
        </row>
        <row r="47">
          <cell r="AD47">
            <v>68.599999999999966</v>
          </cell>
          <cell r="AE47">
            <v>3376.6399999999994</v>
          </cell>
          <cell r="AF47">
            <v>4303.1496818181813</v>
          </cell>
          <cell r="AG47">
            <v>9186.9596818181817</v>
          </cell>
          <cell r="AH47">
            <v>9186.9596818181817</v>
          </cell>
          <cell r="AO47">
            <v>29</v>
          </cell>
          <cell r="AP47" t="str">
            <v>Other</v>
          </cell>
          <cell r="AT47">
            <v>9186.9596818181817</v>
          </cell>
          <cell r="AU47">
            <v>81904.759681818192</v>
          </cell>
        </row>
        <row r="48">
          <cell r="AD48">
            <v>0</v>
          </cell>
          <cell r="AE48">
            <v>0</v>
          </cell>
          <cell r="AF48">
            <v>0</v>
          </cell>
          <cell r="AG48">
            <v>0</v>
          </cell>
          <cell r="AH48">
            <v>0</v>
          </cell>
          <cell r="AO48">
            <v>29</v>
          </cell>
          <cell r="AP48" t="str">
            <v>Fin</v>
          </cell>
          <cell r="AT48">
            <v>0</v>
          </cell>
          <cell r="AU48">
            <v>0</v>
          </cell>
        </row>
        <row r="49">
          <cell r="AD49">
            <v>11228.730000000001</v>
          </cell>
          <cell r="AE49">
            <v>116260.64</v>
          </cell>
          <cell r="AF49">
            <v>137583.38968181817</v>
          </cell>
          <cell r="AG49">
            <v>238968.75968181816</v>
          </cell>
          <cell r="AH49">
            <v>238968.75968181816</v>
          </cell>
          <cell r="AO49">
            <v>29</v>
          </cell>
          <cell r="AT49">
            <v>238968.75968181816</v>
          </cell>
          <cell r="AU49">
            <v>569250.17968181823</v>
          </cell>
        </row>
        <row r="50">
          <cell r="AD50">
            <v>111627.16490000003</v>
          </cell>
          <cell r="AE50">
            <v>211665.81576000003</v>
          </cell>
          <cell r="AF50">
            <v>366244.10083380004</v>
          </cell>
          <cell r="AG50">
            <v>428332.16899380001</v>
          </cell>
          <cell r="AH50">
            <v>428332.16899380001</v>
          </cell>
          <cell r="AT50">
            <v>428332.16899380001</v>
          </cell>
          <cell r="AU50">
            <v>2198267.8824177999</v>
          </cell>
        </row>
        <row r="52">
          <cell r="AD52">
            <v>0</v>
          </cell>
          <cell r="AE52">
            <v>0</v>
          </cell>
          <cell r="AF52">
            <v>0</v>
          </cell>
          <cell r="AG52">
            <v>0</v>
          </cell>
          <cell r="AH52">
            <v>0</v>
          </cell>
          <cell r="AO52">
            <v>30</v>
          </cell>
          <cell r="AP52" t="str">
            <v>Eng</v>
          </cell>
          <cell r="AT52">
            <v>0</v>
          </cell>
          <cell r="AU52">
            <v>0</v>
          </cell>
        </row>
        <row r="53">
          <cell r="AD53">
            <v>0</v>
          </cell>
          <cell r="AE53">
            <v>0</v>
          </cell>
          <cell r="AF53">
            <v>0</v>
          </cell>
          <cell r="AG53">
            <v>0</v>
          </cell>
          <cell r="AH53">
            <v>0</v>
          </cell>
          <cell r="AO53">
            <v>30</v>
          </cell>
          <cell r="AP53" t="str">
            <v>Env</v>
          </cell>
          <cell r="AT53">
            <v>0</v>
          </cell>
          <cell r="AU53">
            <v>0</v>
          </cell>
        </row>
        <row r="54">
          <cell r="AD54">
            <v>0</v>
          </cell>
          <cell r="AE54">
            <v>0</v>
          </cell>
          <cell r="AF54">
            <v>0</v>
          </cell>
          <cell r="AG54">
            <v>0</v>
          </cell>
          <cell r="AH54">
            <v>0</v>
          </cell>
          <cell r="AO54">
            <v>30</v>
          </cell>
          <cell r="AP54" t="str">
            <v>Resource</v>
          </cell>
          <cell r="AT54">
            <v>0</v>
          </cell>
          <cell r="AU54">
            <v>0</v>
          </cell>
        </row>
        <row r="55">
          <cell r="AD55">
            <v>0</v>
          </cell>
          <cell r="AE55">
            <v>0</v>
          </cell>
          <cell r="AF55">
            <v>0</v>
          </cell>
          <cell r="AG55">
            <v>0</v>
          </cell>
          <cell r="AH55">
            <v>0</v>
          </cell>
          <cell r="AO55">
            <v>30</v>
          </cell>
          <cell r="AP55" t="str">
            <v>Promo</v>
          </cell>
          <cell r="AT55">
            <v>0</v>
          </cell>
          <cell r="AU55">
            <v>0</v>
          </cell>
        </row>
        <row r="56">
          <cell r="AD56">
            <v>0</v>
          </cell>
          <cell r="AE56">
            <v>0</v>
          </cell>
          <cell r="AF56">
            <v>0</v>
          </cell>
          <cell r="AG56">
            <v>0</v>
          </cell>
          <cell r="AH56">
            <v>0</v>
          </cell>
          <cell r="AO56">
            <v>30</v>
          </cell>
          <cell r="AP56" t="str">
            <v>FN</v>
          </cell>
          <cell r="AT56">
            <v>0</v>
          </cell>
          <cell r="AU56">
            <v>0</v>
          </cell>
        </row>
        <row r="57">
          <cell r="AD57">
            <v>0</v>
          </cell>
          <cell r="AE57">
            <v>0</v>
          </cell>
          <cell r="AF57">
            <v>0</v>
          </cell>
          <cell r="AG57">
            <v>0</v>
          </cell>
          <cell r="AH57">
            <v>0</v>
          </cell>
          <cell r="AO57">
            <v>30</v>
          </cell>
          <cell r="AP57" t="str">
            <v>Cons Other</v>
          </cell>
          <cell r="AT57">
            <v>0</v>
          </cell>
          <cell r="AU57">
            <v>17483.14</v>
          </cell>
        </row>
        <row r="58">
          <cell r="AD58">
            <v>0</v>
          </cell>
          <cell r="AE58">
            <v>0</v>
          </cell>
          <cell r="AF58">
            <v>0</v>
          </cell>
          <cell r="AG58">
            <v>0</v>
          </cell>
          <cell r="AH58">
            <v>0</v>
          </cell>
          <cell r="AO58">
            <v>30</v>
          </cell>
          <cell r="AP58" t="str">
            <v>land</v>
          </cell>
          <cell r="AT58">
            <v>0</v>
          </cell>
          <cell r="AU58">
            <v>0</v>
          </cell>
        </row>
        <row r="59">
          <cell r="AD59">
            <v>0</v>
          </cell>
          <cell r="AE59">
            <v>0</v>
          </cell>
          <cell r="AF59">
            <v>0</v>
          </cell>
          <cell r="AG59">
            <v>0</v>
          </cell>
          <cell r="AH59">
            <v>0</v>
          </cell>
          <cell r="AO59">
            <v>30</v>
          </cell>
          <cell r="AP59" t="str">
            <v>interconnect</v>
          </cell>
          <cell r="AT59">
            <v>0</v>
          </cell>
          <cell r="AU59">
            <v>544.76</v>
          </cell>
        </row>
        <row r="60">
          <cell r="AD60">
            <v>0</v>
          </cell>
          <cell r="AE60">
            <v>0</v>
          </cell>
          <cell r="AF60">
            <v>0</v>
          </cell>
          <cell r="AG60">
            <v>0</v>
          </cell>
          <cell r="AH60">
            <v>0</v>
          </cell>
          <cell r="AO60">
            <v>30</v>
          </cell>
          <cell r="AP60" t="str">
            <v>Legal</v>
          </cell>
          <cell r="AT60">
            <v>0</v>
          </cell>
          <cell r="AU60">
            <v>43848.110000000008</v>
          </cell>
        </row>
        <row r="61">
          <cell r="AD61">
            <v>0</v>
          </cell>
          <cell r="AE61">
            <v>4202.75</v>
          </cell>
          <cell r="AF61">
            <v>6709.3600000000006</v>
          </cell>
          <cell r="AG61">
            <v>14214</v>
          </cell>
          <cell r="AH61">
            <v>14214</v>
          </cell>
          <cell r="AO61">
            <v>30</v>
          </cell>
          <cell r="AP61" t="str">
            <v>Travel</v>
          </cell>
          <cell r="AT61">
            <v>14214</v>
          </cell>
          <cell r="AU61">
            <v>18714.900000000001</v>
          </cell>
        </row>
        <row r="62">
          <cell r="AD62">
            <v>0</v>
          </cell>
          <cell r="AE62">
            <v>0</v>
          </cell>
          <cell r="AF62">
            <v>0</v>
          </cell>
          <cell r="AG62">
            <v>819.3</v>
          </cell>
          <cell r="AH62">
            <v>819.3</v>
          </cell>
          <cell r="AO62">
            <v>30</v>
          </cell>
          <cell r="AP62" t="str">
            <v>Other</v>
          </cell>
          <cell r="AT62">
            <v>819.3</v>
          </cell>
          <cell r="AU62">
            <v>243468.66999999998</v>
          </cell>
        </row>
        <row r="63">
          <cell r="AD63">
            <v>0</v>
          </cell>
          <cell r="AE63">
            <v>0</v>
          </cell>
          <cell r="AF63">
            <v>0</v>
          </cell>
          <cell r="AG63">
            <v>0</v>
          </cell>
          <cell r="AH63">
            <v>0</v>
          </cell>
          <cell r="AO63">
            <v>30</v>
          </cell>
          <cell r="AP63" t="str">
            <v>Fin</v>
          </cell>
          <cell r="AT63">
            <v>0</v>
          </cell>
          <cell r="AU63">
            <v>0</v>
          </cell>
        </row>
        <row r="64">
          <cell r="AD64">
            <v>0</v>
          </cell>
          <cell r="AE64">
            <v>4202.75</v>
          </cell>
          <cell r="AF64">
            <v>6709.3600000000006</v>
          </cell>
          <cell r="AG64">
            <v>15033.3</v>
          </cell>
          <cell r="AH64">
            <v>15033.3</v>
          </cell>
          <cell r="AO64">
            <v>30</v>
          </cell>
          <cell r="AT64">
            <v>15033.3</v>
          </cell>
          <cell r="AU64">
            <v>324059.57999999996</v>
          </cell>
        </row>
        <row r="66">
          <cell r="AD66">
            <v>16473.759999999998</v>
          </cell>
          <cell r="AE66">
            <v>16473.759999999998</v>
          </cell>
          <cell r="AF66">
            <v>16473.759999999998</v>
          </cell>
          <cell r="AG66">
            <v>16473.759999999998</v>
          </cell>
          <cell r="AH66">
            <v>16473.759999999998</v>
          </cell>
          <cell r="AO66">
            <v>32</v>
          </cell>
          <cell r="AP66" t="str">
            <v>Eng</v>
          </cell>
          <cell r="AT66">
            <v>16473.759999999998</v>
          </cell>
          <cell r="AU66">
            <v>208522.70666666667</v>
          </cell>
        </row>
        <row r="67">
          <cell r="AD67">
            <v>56629.405000000006</v>
          </cell>
          <cell r="AE67">
            <v>121526.95500000002</v>
          </cell>
          <cell r="AF67">
            <v>90949.875000000015</v>
          </cell>
          <cell r="AG67">
            <v>130017.92316000001</v>
          </cell>
          <cell r="AH67">
            <v>130017.92316000001</v>
          </cell>
          <cell r="AO67">
            <v>32</v>
          </cell>
          <cell r="AP67" t="str">
            <v>Env</v>
          </cell>
          <cell r="AT67">
            <v>130017.92316000001</v>
          </cell>
          <cell r="AU67">
            <v>413690.01315999997</v>
          </cell>
        </row>
        <row r="68">
          <cell r="AD68">
            <v>0</v>
          </cell>
          <cell r="AE68">
            <v>0</v>
          </cell>
          <cell r="AF68">
            <v>0</v>
          </cell>
          <cell r="AG68">
            <v>0</v>
          </cell>
          <cell r="AH68">
            <v>0</v>
          </cell>
          <cell r="AO68">
            <v>32</v>
          </cell>
          <cell r="AP68" t="str">
            <v>Resource</v>
          </cell>
          <cell r="AT68">
            <v>0</v>
          </cell>
          <cell r="AU68">
            <v>21295.83</v>
          </cell>
        </row>
        <row r="69">
          <cell r="AD69">
            <v>0</v>
          </cell>
          <cell r="AE69">
            <v>0</v>
          </cell>
          <cell r="AF69">
            <v>0</v>
          </cell>
          <cell r="AG69">
            <v>0</v>
          </cell>
          <cell r="AH69">
            <v>0</v>
          </cell>
          <cell r="AO69">
            <v>32</v>
          </cell>
          <cell r="AP69" t="str">
            <v>Promo</v>
          </cell>
          <cell r="AT69">
            <v>0</v>
          </cell>
          <cell r="AU69">
            <v>0</v>
          </cell>
        </row>
        <row r="70">
          <cell r="AD70">
            <v>0</v>
          </cell>
          <cell r="AE70">
            <v>0</v>
          </cell>
          <cell r="AF70">
            <v>0</v>
          </cell>
          <cell r="AG70">
            <v>0</v>
          </cell>
          <cell r="AH70">
            <v>0</v>
          </cell>
          <cell r="AO70">
            <v>32</v>
          </cell>
          <cell r="AP70" t="str">
            <v>FN</v>
          </cell>
          <cell r="AT70">
            <v>0</v>
          </cell>
          <cell r="AU70">
            <v>44180.600000000006</v>
          </cell>
        </row>
        <row r="71">
          <cell r="AD71">
            <v>10050</v>
          </cell>
          <cell r="AE71">
            <v>13471.44</v>
          </cell>
          <cell r="AF71">
            <v>16921.740000000002</v>
          </cell>
          <cell r="AG71">
            <v>16921.740000000002</v>
          </cell>
          <cell r="AH71">
            <v>16921.740000000002</v>
          </cell>
          <cell r="AO71">
            <v>32</v>
          </cell>
          <cell r="AP71" t="str">
            <v>Cons Other</v>
          </cell>
          <cell r="AT71">
            <v>16921.740000000002</v>
          </cell>
          <cell r="AU71">
            <v>75478.63</v>
          </cell>
        </row>
        <row r="72">
          <cell r="AD72">
            <v>3068.6000000000004</v>
          </cell>
          <cell r="AE72">
            <v>3068.6000000000004</v>
          </cell>
          <cell r="AF72">
            <v>37604.029999999992</v>
          </cell>
          <cell r="AG72">
            <v>37604.029999999992</v>
          </cell>
          <cell r="AH72">
            <v>37604.029999999992</v>
          </cell>
          <cell r="AO72">
            <v>32</v>
          </cell>
          <cell r="AP72" t="str">
            <v>land</v>
          </cell>
          <cell r="AT72">
            <v>37604.029999999992</v>
          </cell>
          <cell r="AU72">
            <v>176001.53062399998</v>
          </cell>
        </row>
        <row r="73">
          <cell r="AD73">
            <v>0</v>
          </cell>
          <cell r="AE73">
            <v>0</v>
          </cell>
          <cell r="AF73">
            <v>1385.5</v>
          </cell>
          <cell r="AG73">
            <v>1385.5</v>
          </cell>
          <cell r="AH73">
            <v>1385.5</v>
          </cell>
          <cell r="AO73">
            <v>32</v>
          </cell>
          <cell r="AP73" t="str">
            <v>interconnect</v>
          </cell>
          <cell r="AT73">
            <v>1385.5</v>
          </cell>
          <cell r="AU73">
            <v>114971.9528</v>
          </cell>
        </row>
        <row r="74">
          <cell r="AD74">
            <v>148.91</v>
          </cell>
          <cell r="AE74">
            <v>2041.1200000000001</v>
          </cell>
          <cell r="AF74">
            <v>2041.1200000000001</v>
          </cell>
          <cell r="AG74">
            <v>3384.4300000000003</v>
          </cell>
          <cell r="AH74">
            <v>3384.4300000000003</v>
          </cell>
          <cell r="AO74">
            <v>32</v>
          </cell>
          <cell r="AP74" t="str">
            <v>Legal</v>
          </cell>
          <cell r="AT74">
            <v>3384.4300000000003</v>
          </cell>
          <cell r="AU74">
            <v>70544.88</v>
          </cell>
        </row>
        <row r="75">
          <cell r="AD75">
            <v>3672.86</v>
          </cell>
          <cell r="AE75">
            <v>4897.7</v>
          </cell>
          <cell r="AF75">
            <v>5727.6</v>
          </cell>
          <cell r="AG75">
            <v>5727.6</v>
          </cell>
          <cell r="AH75">
            <v>5727.6</v>
          </cell>
          <cell r="AO75">
            <v>32</v>
          </cell>
          <cell r="AP75" t="str">
            <v>Travel</v>
          </cell>
          <cell r="AT75">
            <v>5727.6</v>
          </cell>
          <cell r="AU75">
            <v>73821.010000000009</v>
          </cell>
        </row>
        <row r="76">
          <cell r="AD76">
            <v>0</v>
          </cell>
          <cell r="AE76">
            <v>0</v>
          </cell>
          <cell r="AF76">
            <v>0</v>
          </cell>
          <cell r="AG76">
            <v>0</v>
          </cell>
          <cell r="AH76">
            <v>0</v>
          </cell>
          <cell r="AO76">
            <v>32</v>
          </cell>
          <cell r="AP76" t="str">
            <v>Other</v>
          </cell>
          <cell r="AT76">
            <v>0</v>
          </cell>
          <cell r="AU76">
            <v>3401.7799999999997</v>
          </cell>
        </row>
        <row r="77">
          <cell r="AD77">
            <v>0</v>
          </cell>
          <cell r="AE77">
            <v>0</v>
          </cell>
          <cell r="AF77">
            <v>0</v>
          </cell>
          <cell r="AG77">
            <v>0</v>
          </cell>
          <cell r="AH77">
            <v>0</v>
          </cell>
          <cell r="AO77">
            <v>32</v>
          </cell>
          <cell r="AP77" t="str">
            <v>Fin</v>
          </cell>
          <cell r="AT77">
            <v>0</v>
          </cell>
          <cell r="AU77">
            <v>100288.5</v>
          </cell>
        </row>
        <row r="78">
          <cell r="AD78">
            <v>90043.535000000018</v>
          </cell>
          <cell r="AE78">
            <v>161479.57500000004</v>
          </cell>
          <cell r="AF78">
            <v>171103.625</v>
          </cell>
          <cell r="AG78">
            <v>211514.98316</v>
          </cell>
          <cell r="AH78">
            <v>211514.98316</v>
          </cell>
          <cell r="AO78">
            <v>32</v>
          </cell>
          <cell r="AT78">
            <v>211514.98316</v>
          </cell>
          <cell r="AU78">
            <v>1302197.4332506666</v>
          </cell>
        </row>
        <row r="80">
          <cell r="AD80">
            <v>0</v>
          </cell>
          <cell r="AE80">
            <v>0</v>
          </cell>
          <cell r="AF80">
            <v>0</v>
          </cell>
          <cell r="AG80">
            <v>0</v>
          </cell>
          <cell r="AH80">
            <v>0</v>
          </cell>
          <cell r="AO80">
            <v>33</v>
          </cell>
          <cell r="AP80" t="str">
            <v>Eng</v>
          </cell>
          <cell r="AT80">
            <v>0</v>
          </cell>
          <cell r="AU80">
            <v>11900.446666666658</v>
          </cell>
        </row>
        <row r="81">
          <cell r="AD81">
            <v>0</v>
          </cell>
          <cell r="AE81">
            <v>0</v>
          </cell>
          <cell r="AF81">
            <v>0</v>
          </cell>
          <cell r="AG81">
            <v>0</v>
          </cell>
          <cell r="AH81">
            <v>0</v>
          </cell>
          <cell r="AO81">
            <v>33</v>
          </cell>
          <cell r="AP81" t="str">
            <v>Env</v>
          </cell>
          <cell r="AT81">
            <v>0</v>
          </cell>
          <cell r="AU81">
            <v>21135.759999999998</v>
          </cell>
        </row>
        <row r="82">
          <cell r="AD82">
            <v>0</v>
          </cell>
          <cell r="AE82">
            <v>0</v>
          </cell>
          <cell r="AF82">
            <v>0</v>
          </cell>
          <cell r="AG82">
            <v>0</v>
          </cell>
          <cell r="AH82">
            <v>0</v>
          </cell>
          <cell r="AO82">
            <v>33</v>
          </cell>
          <cell r="AP82" t="str">
            <v>Resource</v>
          </cell>
          <cell r="AT82">
            <v>0</v>
          </cell>
          <cell r="AU82">
            <v>0</v>
          </cell>
        </row>
        <row r="83">
          <cell r="AD83">
            <v>0</v>
          </cell>
          <cell r="AE83">
            <v>0</v>
          </cell>
          <cell r="AF83">
            <v>0</v>
          </cell>
          <cell r="AG83">
            <v>0</v>
          </cell>
          <cell r="AH83">
            <v>0</v>
          </cell>
          <cell r="AO83">
            <v>33</v>
          </cell>
          <cell r="AP83" t="str">
            <v>Promo</v>
          </cell>
          <cell r="AT83">
            <v>0</v>
          </cell>
          <cell r="AU83">
            <v>0</v>
          </cell>
        </row>
        <row r="84">
          <cell r="AD84">
            <v>0</v>
          </cell>
          <cell r="AE84">
            <v>0</v>
          </cell>
          <cell r="AF84">
            <v>0</v>
          </cell>
          <cell r="AG84">
            <v>0</v>
          </cell>
          <cell r="AH84">
            <v>0</v>
          </cell>
          <cell r="AO84">
            <v>33</v>
          </cell>
          <cell r="AP84" t="str">
            <v>FN</v>
          </cell>
          <cell r="AT84">
            <v>0</v>
          </cell>
          <cell r="AU84">
            <v>18564.419999999998</v>
          </cell>
        </row>
        <row r="85">
          <cell r="AD85">
            <v>0</v>
          </cell>
          <cell r="AE85">
            <v>3421.44</v>
          </cell>
          <cell r="AF85">
            <v>6871.74</v>
          </cell>
          <cell r="AG85">
            <v>6871.74</v>
          </cell>
          <cell r="AH85">
            <v>6871.74</v>
          </cell>
          <cell r="AO85">
            <v>33</v>
          </cell>
          <cell r="AP85" t="str">
            <v>Cons Other</v>
          </cell>
          <cell r="AT85">
            <v>6871.74</v>
          </cell>
          <cell r="AU85">
            <v>33609.08</v>
          </cell>
        </row>
        <row r="86">
          <cell r="AD86">
            <v>0</v>
          </cell>
          <cell r="AE86">
            <v>0</v>
          </cell>
          <cell r="AF86">
            <v>0</v>
          </cell>
          <cell r="AG86">
            <v>7600</v>
          </cell>
          <cell r="AH86">
            <v>7600</v>
          </cell>
          <cell r="AO86">
            <v>33</v>
          </cell>
          <cell r="AP86" t="str">
            <v>land</v>
          </cell>
          <cell r="AT86">
            <v>7600</v>
          </cell>
          <cell r="AU86">
            <v>75287.61</v>
          </cell>
        </row>
        <row r="87">
          <cell r="AD87">
            <v>3097</v>
          </cell>
          <cell r="AE87">
            <v>5379</v>
          </cell>
          <cell r="AF87">
            <v>6031</v>
          </cell>
          <cell r="AG87">
            <v>6031</v>
          </cell>
          <cell r="AH87">
            <v>6031</v>
          </cell>
          <cell r="AO87">
            <v>33</v>
          </cell>
          <cell r="AP87" t="str">
            <v>interconnect</v>
          </cell>
          <cell r="AT87">
            <v>6031</v>
          </cell>
          <cell r="AU87">
            <v>43078.239999999998</v>
          </cell>
        </row>
        <row r="88">
          <cell r="AD88">
            <v>104.24</v>
          </cell>
          <cell r="AE88">
            <v>104.24</v>
          </cell>
          <cell r="AF88">
            <v>104.24</v>
          </cell>
          <cell r="AG88">
            <v>104.24</v>
          </cell>
          <cell r="AH88">
            <v>104.24</v>
          </cell>
          <cell r="AO88">
            <v>33</v>
          </cell>
          <cell r="AP88" t="str">
            <v>Legal</v>
          </cell>
          <cell r="AT88">
            <v>104.24</v>
          </cell>
          <cell r="AU88">
            <v>33652.189999999995</v>
          </cell>
        </row>
        <row r="89">
          <cell r="AD89">
            <v>0</v>
          </cell>
          <cell r="AE89">
            <v>0</v>
          </cell>
          <cell r="AF89">
            <v>355.28</v>
          </cell>
          <cell r="AG89">
            <v>355.28</v>
          </cell>
          <cell r="AH89">
            <v>355.28</v>
          </cell>
          <cell r="AO89">
            <v>33</v>
          </cell>
          <cell r="AP89" t="str">
            <v>Travel</v>
          </cell>
          <cell r="AT89">
            <v>355.28</v>
          </cell>
          <cell r="AU89">
            <v>7451.4299999999985</v>
          </cell>
        </row>
        <row r="90">
          <cell r="AD90">
            <v>0</v>
          </cell>
          <cell r="AE90">
            <v>0</v>
          </cell>
          <cell r="AF90">
            <v>0</v>
          </cell>
          <cell r="AG90">
            <v>0</v>
          </cell>
          <cell r="AH90">
            <v>0</v>
          </cell>
          <cell r="AO90">
            <v>33</v>
          </cell>
          <cell r="AP90" t="str">
            <v>Other</v>
          </cell>
          <cell r="AT90">
            <v>0</v>
          </cell>
          <cell r="AU90">
            <v>37.619999999999997</v>
          </cell>
        </row>
        <row r="91">
          <cell r="AD91">
            <v>0</v>
          </cell>
          <cell r="AE91">
            <v>0</v>
          </cell>
          <cell r="AF91">
            <v>0</v>
          </cell>
          <cell r="AG91">
            <v>0</v>
          </cell>
          <cell r="AH91">
            <v>0</v>
          </cell>
          <cell r="AO91">
            <v>33</v>
          </cell>
          <cell r="AP91" t="str">
            <v>Fin</v>
          </cell>
          <cell r="AT91">
            <v>0</v>
          </cell>
          <cell r="AU91">
            <v>0</v>
          </cell>
        </row>
        <row r="92">
          <cell r="AD92">
            <v>3201.24</v>
          </cell>
          <cell r="AE92">
            <v>8904.68</v>
          </cell>
          <cell r="AF92">
            <v>13362.26</v>
          </cell>
          <cell r="AG92">
            <v>20962.259999999998</v>
          </cell>
          <cell r="AH92">
            <v>20962.259999999998</v>
          </cell>
          <cell r="AO92">
            <v>33</v>
          </cell>
          <cell r="AT92">
            <v>20962.259999999998</v>
          </cell>
          <cell r="AU92">
            <v>244716.79666666663</v>
          </cell>
        </row>
        <row r="94">
          <cell r="AD94">
            <v>0</v>
          </cell>
          <cell r="AE94">
            <v>12575.900000000001</v>
          </cell>
          <cell r="AF94">
            <v>12575.900000000001</v>
          </cell>
          <cell r="AG94">
            <v>12575.900000000001</v>
          </cell>
          <cell r="AH94">
            <v>12575.900000000001</v>
          </cell>
          <cell r="AO94">
            <v>34</v>
          </cell>
          <cell r="AP94" t="str">
            <v>Eng</v>
          </cell>
          <cell r="AT94">
            <v>12575.900000000001</v>
          </cell>
          <cell r="AU94">
            <v>21436.996666666659</v>
          </cell>
        </row>
        <row r="95">
          <cell r="AD95">
            <v>0</v>
          </cell>
          <cell r="AE95">
            <v>0</v>
          </cell>
          <cell r="AF95">
            <v>0</v>
          </cell>
          <cell r="AG95">
            <v>0</v>
          </cell>
          <cell r="AH95">
            <v>0</v>
          </cell>
          <cell r="AO95">
            <v>34</v>
          </cell>
          <cell r="AP95" t="str">
            <v>Env</v>
          </cell>
          <cell r="AT95">
            <v>0</v>
          </cell>
          <cell r="AU95">
            <v>24724.06</v>
          </cell>
        </row>
        <row r="96">
          <cell r="AD96">
            <v>0</v>
          </cell>
          <cell r="AE96">
            <v>0</v>
          </cell>
          <cell r="AF96">
            <v>0</v>
          </cell>
          <cell r="AG96">
            <v>0</v>
          </cell>
          <cell r="AH96">
            <v>0</v>
          </cell>
          <cell r="AO96">
            <v>34</v>
          </cell>
          <cell r="AP96" t="str">
            <v>Resource</v>
          </cell>
          <cell r="AT96">
            <v>0</v>
          </cell>
          <cell r="AU96">
            <v>0</v>
          </cell>
        </row>
        <row r="97">
          <cell r="AD97">
            <v>0</v>
          </cell>
          <cell r="AE97">
            <v>0</v>
          </cell>
          <cell r="AF97">
            <v>0</v>
          </cell>
          <cell r="AG97">
            <v>0</v>
          </cell>
          <cell r="AH97">
            <v>0</v>
          </cell>
          <cell r="AO97">
            <v>34</v>
          </cell>
          <cell r="AP97" t="str">
            <v>Promo</v>
          </cell>
          <cell r="AT97">
            <v>0</v>
          </cell>
          <cell r="AU97">
            <v>0</v>
          </cell>
        </row>
        <row r="98">
          <cell r="AD98">
            <v>0</v>
          </cell>
          <cell r="AE98">
            <v>0</v>
          </cell>
          <cell r="AF98">
            <v>0</v>
          </cell>
          <cell r="AG98">
            <v>0</v>
          </cell>
          <cell r="AH98">
            <v>0</v>
          </cell>
          <cell r="AO98">
            <v>34</v>
          </cell>
          <cell r="AP98" t="str">
            <v>FN</v>
          </cell>
          <cell r="AT98">
            <v>0</v>
          </cell>
          <cell r="AU98">
            <v>50441.85</v>
          </cell>
        </row>
        <row r="99">
          <cell r="AD99">
            <v>6848.7199000000001</v>
          </cell>
          <cell r="AE99">
            <v>11654.820760000001</v>
          </cell>
          <cell r="AF99">
            <v>15105.11076</v>
          </cell>
          <cell r="AG99">
            <v>15105.11076</v>
          </cell>
          <cell r="AH99">
            <v>15105.11076</v>
          </cell>
          <cell r="AO99">
            <v>34</v>
          </cell>
          <cell r="AP99" t="str">
            <v>Cons Other</v>
          </cell>
          <cell r="AT99">
            <v>15105.11076</v>
          </cell>
          <cell r="AU99">
            <v>21057.29076</v>
          </cell>
        </row>
        <row r="100">
          <cell r="AD100">
            <v>1206</v>
          </cell>
          <cell r="AE100">
            <v>1206</v>
          </cell>
          <cell r="AF100">
            <v>112929.54724799999</v>
          </cell>
          <cell r="AG100">
            <v>112929.54724799999</v>
          </cell>
          <cell r="AH100">
            <v>112929.54724799999</v>
          </cell>
          <cell r="AO100">
            <v>34</v>
          </cell>
          <cell r="AP100" t="str">
            <v>land</v>
          </cell>
          <cell r="AT100">
            <v>112929.54724799999</v>
          </cell>
          <cell r="AU100">
            <v>112929.54724799999</v>
          </cell>
        </row>
        <row r="101">
          <cell r="AD101">
            <v>0</v>
          </cell>
          <cell r="AE101">
            <v>0</v>
          </cell>
          <cell r="AF101">
            <v>3015.5</v>
          </cell>
          <cell r="AG101">
            <v>3015.5</v>
          </cell>
          <cell r="AH101">
            <v>3015.5</v>
          </cell>
          <cell r="AO101">
            <v>34</v>
          </cell>
          <cell r="AP101" t="str">
            <v>interconnect</v>
          </cell>
          <cell r="AT101">
            <v>3015.5</v>
          </cell>
          <cell r="AU101">
            <v>21730.53</v>
          </cell>
        </row>
        <row r="102">
          <cell r="AD102">
            <v>7922.74</v>
          </cell>
          <cell r="AE102">
            <v>7922.74</v>
          </cell>
          <cell r="AF102">
            <v>27723.447825800002</v>
          </cell>
          <cell r="AG102">
            <v>33476.217825800006</v>
          </cell>
          <cell r="AH102">
            <v>33476.217825800006</v>
          </cell>
          <cell r="AO102">
            <v>34</v>
          </cell>
          <cell r="AP102" t="str">
            <v>Legal</v>
          </cell>
          <cell r="AT102">
            <v>33476.217825800006</v>
          </cell>
          <cell r="AU102">
            <v>57215.687825800007</v>
          </cell>
        </row>
        <row r="103">
          <cell r="AD103">
            <v>2404.9300000000003</v>
          </cell>
          <cell r="AE103">
            <v>3719.3500000000004</v>
          </cell>
          <cell r="AF103">
            <v>3719.3500000000004</v>
          </cell>
          <cell r="AG103">
            <v>3719.3500000000004</v>
          </cell>
          <cell r="AH103">
            <v>3719.3500000000004</v>
          </cell>
          <cell r="AO103">
            <v>34</v>
          </cell>
          <cell r="AP103" t="str">
            <v>Travel</v>
          </cell>
          <cell r="AT103">
            <v>3719.3500000000004</v>
          </cell>
          <cell r="AU103">
            <v>17179.629999999997</v>
          </cell>
        </row>
        <row r="104">
          <cell r="AD104">
            <v>0</v>
          </cell>
          <cell r="AE104">
            <v>0</v>
          </cell>
          <cell r="AF104">
            <v>0</v>
          </cell>
          <cell r="AG104">
            <v>0</v>
          </cell>
          <cell r="AH104">
            <v>0</v>
          </cell>
          <cell r="AO104">
            <v>34</v>
          </cell>
          <cell r="AP104" t="str">
            <v>Other</v>
          </cell>
          <cell r="AT104">
            <v>0</v>
          </cell>
          <cell r="AU104">
            <v>578.48</v>
          </cell>
        </row>
        <row r="105">
          <cell r="AD105">
            <v>0</v>
          </cell>
          <cell r="AE105">
            <v>0</v>
          </cell>
          <cell r="AF105">
            <v>0</v>
          </cell>
          <cell r="AG105">
            <v>0</v>
          </cell>
          <cell r="AH105">
            <v>0</v>
          </cell>
          <cell r="AO105">
            <v>34</v>
          </cell>
          <cell r="AP105" t="str">
            <v>Fin</v>
          </cell>
          <cell r="AT105">
            <v>0</v>
          </cell>
          <cell r="AU105">
            <v>0</v>
          </cell>
        </row>
        <row r="106">
          <cell r="AD106">
            <v>18382.389900000002</v>
          </cell>
          <cell r="AE106">
            <v>37078.81076</v>
          </cell>
          <cell r="AF106">
            <v>175068.85583380001</v>
          </cell>
          <cell r="AG106">
            <v>180821.6258338</v>
          </cell>
          <cell r="AH106">
            <v>180821.6258338</v>
          </cell>
          <cell r="AO106">
            <v>34</v>
          </cell>
          <cell r="AT106">
            <v>180821.6258338</v>
          </cell>
          <cell r="AU106">
            <v>327294.0725004666</v>
          </cell>
        </row>
        <row r="108">
          <cell r="AD108">
            <v>62993.339599999992</v>
          </cell>
          <cell r="AE108">
            <v>143238.33536750003</v>
          </cell>
          <cell r="AF108">
            <v>137101.13536750001</v>
          </cell>
          <cell r="AG108">
            <v>147231.7453675</v>
          </cell>
          <cell r="AH108">
            <v>147231.7453675</v>
          </cell>
          <cell r="AT108">
            <v>147231.7453675</v>
          </cell>
          <cell r="AU108">
            <v>562949.05536749994</v>
          </cell>
        </row>
        <row r="110">
          <cell r="AD110">
            <v>0</v>
          </cell>
          <cell r="AE110">
            <v>0</v>
          </cell>
          <cell r="AF110">
            <v>0</v>
          </cell>
          <cell r="AG110">
            <v>0</v>
          </cell>
          <cell r="AH110">
            <v>0</v>
          </cell>
          <cell r="AO110">
            <v>31</v>
          </cell>
          <cell r="AP110" t="str">
            <v>Eng</v>
          </cell>
          <cell r="AT110">
            <v>0</v>
          </cell>
          <cell r="AU110">
            <v>0</v>
          </cell>
        </row>
        <row r="111">
          <cell r="AD111">
            <v>0</v>
          </cell>
          <cell r="AE111">
            <v>0</v>
          </cell>
          <cell r="AF111">
            <v>0</v>
          </cell>
          <cell r="AG111">
            <v>0</v>
          </cell>
          <cell r="AH111">
            <v>0</v>
          </cell>
          <cell r="AO111">
            <v>31</v>
          </cell>
          <cell r="AP111" t="str">
            <v>Env</v>
          </cell>
          <cell r="AT111">
            <v>0</v>
          </cell>
          <cell r="AU111">
            <v>0</v>
          </cell>
        </row>
        <row r="112">
          <cell r="AD112">
            <v>0</v>
          </cell>
          <cell r="AE112">
            <v>0</v>
          </cell>
          <cell r="AF112">
            <v>0</v>
          </cell>
          <cell r="AG112">
            <v>0</v>
          </cell>
          <cell r="AH112">
            <v>0</v>
          </cell>
          <cell r="AO112">
            <v>31</v>
          </cell>
          <cell r="AP112" t="str">
            <v>Resource</v>
          </cell>
          <cell r="AT112">
            <v>0</v>
          </cell>
          <cell r="AU112">
            <v>1600</v>
          </cell>
        </row>
        <row r="113">
          <cell r="AD113">
            <v>0</v>
          </cell>
          <cell r="AE113">
            <v>0</v>
          </cell>
          <cell r="AF113">
            <v>0</v>
          </cell>
          <cell r="AG113">
            <v>0</v>
          </cell>
          <cell r="AH113">
            <v>0</v>
          </cell>
          <cell r="AO113">
            <v>31</v>
          </cell>
          <cell r="AP113" t="str">
            <v>Promo</v>
          </cell>
          <cell r="AT113">
            <v>0</v>
          </cell>
          <cell r="AU113">
            <v>0</v>
          </cell>
        </row>
        <row r="114">
          <cell r="AD114">
            <v>0</v>
          </cell>
          <cell r="AE114">
            <v>0</v>
          </cell>
          <cell r="AF114">
            <v>0</v>
          </cell>
          <cell r="AG114">
            <v>0</v>
          </cell>
          <cell r="AH114">
            <v>0</v>
          </cell>
          <cell r="AO114">
            <v>31</v>
          </cell>
          <cell r="AP114" t="str">
            <v>FN</v>
          </cell>
          <cell r="AT114">
            <v>0</v>
          </cell>
          <cell r="AU114">
            <v>0</v>
          </cell>
        </row>
        <row r="115">
          <cell r="AD115">
            <v>0</v>
          </cell>
          <cell r="AE115">
            <v>0</v>
          </cell>
          <cell r="AF115">
            <v>0</v>
          </cell>
          <cell r="AG115">
            <v>0</v>
          </cell>
          <cell r="AH115">
            <v>0</v>
          </cell>
          <cell r="AO115">
            <v>31</v>
          </cell>
          <cell r="AP115" t="str">
            <v>Cons Other</v>
          </cell>
          <cell r="AT115">
            <v>0</v>
          </cell>
          <cell r="AU115">
            <v>400</v>
          </cell>
        </row>
        <row r="116">
          <cell r="AD116">
            <v>0</v>
          </cell>
          <cell r="AE116">
            <v>0</v>
          </cell>
          <cell r="AF116">
            <v>0</v>
          </cell>
          <cell r="AG116">
            <v>0</v>
          </cell>
          <cell r="AH116">
            <v>0</v>
          </cell>
          <cell r="AO116">
            <v>31</v>
          </cell>
          <cell r="AP116" t="str">
            <v>land</v>
          </cell>
          <cell r="AT116">
            <v>0</v>
          </cell>
          <cell r="AU116">
            <v>0</v>
          </cell>
        </row>
        <row r="117">
          <cell r="AD117">
            <v>0</v>
          </cell>
          <cell r="AE117">
            <v>0</v>
          </cell>
          <cell r="AF117">
            <v>0</v>
          </cell>
          <cell r="AG117">
            <v>0</v>
          </cell>
          <cell r="AH117">
            <v>0</v>
          </cell>
          <cell r="AO117">
            <v>31</v>
          </cell>
          <cell r="AP117" t="str">
            <v>interconnect</v>
          </cell>
          <cell r="AT117">
            <v>0</v>
          </cell>
          <cell r="AU117">
            <v>0</v>
          </cell>
        </row>
        <row r="118">
          <cell r="AD118">
            <v>0</v>
          </cell>
          <cell r="AE118">
            <v>0</v>
          </cell>
          <cell r="AF118">
            <v>0</v>
          </cell>
          <cell r="AG118">
            <v>0</v>
          </cell>
          <cell r="AH118">
            <v>0</v>
          </cell>
          <cell r="AO118">
            <v>31</v>
          </cell>
          <cell r="AP118" t="str">
            <v>Legal</v>
          </cell>
          <cell r="AT118">
            <v>0</v>
          </cell>
          <cell r="AU118">
            <v>7413.89</v>
          </cell>
        </row>
        <row r="119">
          <cell r="AD119">
            <v>0</v>
          </cell>
          <cell r="AE119">
            <v>2818.54</v>
          </cell>
          <cell r="AF119">
            <v>2818.54</v>
          </cell>
          <cell r="AG119">
            <v>2818.54</v>
          </cell>
          <cell r="AH119">
            <v>2818.54</v>
          </cell>
          <cell r="AO119">
            <v>31</v>
          </cell>
          <cell r="AP119" t="str">
            <v>Travel</v>
          </cell>
          <cell r="AT119">
            <v>2818.54</v>
          </cell>
          <cell r="AU119">
            <v>5558.38</v>
          </cell>
        </row>
        <row r="120">
          <cell r="AD120">
            <v>628.59</v>
          </cell>
          <cell r="AE120">
            <v>1257.18</v>
          </cell>
          <cell r="AF120">
            <v>9082.66</v>
          </cell>
          <cell r="AG120">
            <v>9082.66</v>
          </cell>
          <cell r="AH120">
            <v>9082.66</v>
          </cell>
          <cell r="AO120">
            <v>31</v>
          </cell>
          <cell r="AP120" t="str">
            <v>Other</v>
          </cell>
          <cell r="AT120">
            <v>9082.66</v>
          </cell>
          <cell r="AU120">
            <v>13756.869999999999</v>
          </cell>
        </row>
        <row r="121">
          <cell r="AD121">
            <v>0</v>
          </cell>
          <cell r="AE121">
            <v>0</v>
          </cell>
          <cell r="AF121">
            <v>0</v>
          </cell>
          <cell r="AG121">
            <v>0</v>
          </cell>
          <cell r="AH121">
            <v>0</v>
          </cell>
          <cell r="AO121">
            <v>31</v>
          </cell>
          <cell r="AP121" t="str">
            <v>Fin</v>
          </cell>
          <cell r="AT121">
            <v>0</v>
          </cell>
          <cell r="AU121">
            <v>0</v>
          </cell>
        </row>
        <row r="122">
          <cell r="AD122">
            <v>628.59</v>
          </cell>
          <cell r="AE122">
            <v>4075.7200000000003</v>
          </cell>
          <cell r="AF122">
            <v>11901.2</v>
          </cell>
          <cell r="AG122">
            <v>11901.2</v>
          </cell>
          <cell r="AH122">
            <v>11901.2</v>
          </cell>
          <cell r="AO122">
            <v>31</v>
          </cell>
          <cell r="AT122">
            <v>11901.2</v>
          </cell>
          <cell r="AU122">
            <v>28729.14</v>
          </cell>
        </row>
        <row r="124">
          <cell r="AD124">
            <v>0</v>
          </cell>
          <cell r="AE124">
            <v>0</v>
          </cell>
          <cell r="AF124">
            <v>0</v>
          </cell>
          <cell r="AG124">
            <v>0</v>
          </cell>
          <cell r="AH124">
            <v>0</v>
          </cell>
          <cell r="AO124" t="str">
            <v>CantuTrevino</v>
          </cell>
          <cell r="AP124" t="str">
            <v>Eng</v>
          </cell>
          <cell r="AT124">
            <v>0</v>
          </cell>
          <cell r="AU124">
            <v>0</v>
          </cell>
        </row>
        <row r="125">
          <cell r="AD125">
            <v>0</v>
          </cell>
          <cell r="AE125">
            <v>0</v>
          </cell>
          <cell r="AF125">
            <v>0</v>
          </cell>
          <cell r="AG125">
            <v>0</v>
          </cell>
          <cell r="AH125">
            <v>0</v>
          </cell>
          <cell r="AO125" t="str">
            <v>CantuTrevino</v>
          </cell>
          <cell r="AP125" t="str">
            <v>Env</v>
          </cell>
          <cell r="AT125">
            <v>0</v>
          </cell>
          <cell r="AU125">
            <v>22067.85</v>
          </cell>
        </row>
        <row r="126">
          <cell r="AD126">
            <v>14427.030740000002</v>
          </cell>
          <cell r="AE126">
            <v>16687.001040000003</v>
          </cell>
          <cell r="AF126">
            <v>26530.081040000005</v>
          </cell>
          <cell r="AG126">
            <v>27953.311040000004</v>
          </cell>
          <cell r="AH126">
            <v>27953.311040000004</v>
          </cell>
          <cell r="AO126" t="str">
            <v>CantuTrevino</v>
          </cell>
          <cell r="AP126" t="str">
            <v>Resource</v>
          </cell>
          <cell r="AT126">
            <v>27953.311040000004</v>
          </cell>
          <cell r="AU126">
            <v>117894.56104</v>
          </cell>
        </row>
        <row r="127">
          <cell r="AD127">
            <v>0</v>
          </cell>
          <cell r="AE127">
            <v>0</v>
          </cell>
          <cell r="AF127">
            <v>0</v>
          </cell>
          <cell r="AG127">
            <v>0</v>
          </cell>
          <cell r="AH127">
            <v>0</v>
          </cell>
          <cell r="AO127" t="str">
            <v>CantuTrevino</v>
          </cell>
          <cell r="AP127" t="str">
            <v>Promo</v>
          </cell>
          <cell r="AT127">
            <v>0</v>
          </cell>
          <cell r="AU127">
            <v>0</v>
          </cell>
        </row>
        <row r="128">
          <cell r="AD128">
            <v>0</v>
          </cell>
          <cell r="AE128">
            <v>0</v>
          </cell>
          <cell r="AF128">
            <v>-11000</v>
          </cell>
          <cell r="AG128">
            <v>-11000</v>
          </cell>
          <cell r="AH128">
            <v>-11000</v>
          </cell>
          <cell r="AO128" t="str">
            <v>CantuTrevino</v>
          </cell>
          <cell r="AP128" t="str">
            <v>FN</v>
          </cell>
          <cell r="AT128">
            <v>-11000</v>
          </cell>
          <cell r="AU128">
            <v>7708.43</v>
          </cell>
        </row>
        <row r="129">
          <cell r="AD129">
            <v>0</v>
          </cell>
          <cell r="AE129">
            <v>48185.283445000001</v>
          </cell>
          <cell r="AF129">
            <v>48185.283445000001</v>
          </cell>
          <cell r="AG129">
            <v>48185.283445000001</v>
          </cell>
          <cell r="AH129">
            <v>48185.283445000001</v>
          </cell>
          <cell r="AO129" t="str">
            <v>CantuTrevino</v>
          </cell>
          <cell r="AP129" t="str">
            <v>Cons Other</v>
          </cell>
          <cell r="AT129">
            <v>48185.283445000001</v>
          </cell>
          <cell r="AU129">
            <v>57687.383444999999</v>
          </cell>
        </row>
        <row r="130">
          <cell r="AD130">
            <v>0</v>
          </cell>
          <cell r="AE130">
            <v>0</v>
          </cell>
          <cell r="AF130">
            <v>-19000</v>
          </cell>
          <cell r="AG130">
            <v>-19000</v>
          </cell>
          <cell r="AH130">
            <v>-19000</v>
          </cell>
          <cell r="AO130" t="str">
            <v>CantuTrevino</v>
          </cell>
          <cell r="AP130" t="str">
            <v>land</v>
          </cell>
          <cell r="AT130">
            <v>-19000</v>
          </cell>
          <cell r="AU130">
            <v>10856.29</v>
          </cell>
        </row>
        <row r="131">
          <cell r="AD131">
            <v>0</v>
          </cell>
          <cell r="AE131">
            <v>0</v>
          </cell>
          <cell r="AF131">
            <v>0</v>
          </cell>
          <cell r="AG131">
            <v>0</v>
          </cell>
          <cell r="AH131">
            <v>0</v>
          </cell>
          <cell r="AO131" t="str">
            <v>CantuTrevino</v>
          </cell>
          <cell r="AP131" t="str">
            <v>interconnect</v>
          </cell>
          <cell r="AT131">
            <v>0</v>
          </cell>
          <cell r="AU131">
            <v>10960.299999999996</v>
          </cell>
        </row>
        <row r="132">
          <cell r="AD132">
            <v>4356.74</v>
          </cell>
          <cell r="AE132">
            <v>4356.74</v>
          </cell>
          <cell r="AF132">
            <v>4356.74</v>
          </cell>
          <cell r="AG132">
            <v>4356.74</v>
          </cell>
          <cell r="AH132">
            <v>4356.74</v>
          </cell>
          <cell r="AO132" t="str">
            <v>CantuTrevino</v>
          </cell>
          <cell r="AP132" t="str">
            <v>Legal</v>
          </cell>
          <cell r="AT132">
            <v>4356.74</v>
          </cell>
          <cell r="AU132">
            <v>12513.369999999999</v>
          </cell>
        </row>
        <row r="133">
          <cell r="AD133">
            <v>369.78</v>
          </cell>
          <cell r="AE133">
            <v>369.78</v>
          </cell>
          <cell r="AF133">
            <v>584.05999999999995</v>
          </cell>
          <cell r="AG133">
            <v>584.05999999999995</v>
          </cell>
          <cell r="AH133">
            <v>584.05999999999995</v>
          </cell>
          <cell r="AO133" t="str">
            <v>CantuTrevino</v>
          </cell>
          <cell r="AP133" t="str">
            <v>Travel</v>
          </cell>
          <cell r="AT133">
            <v>584.05999999999995</v>
          </cell>
          <cell r="AU133">
            <v>2405.91</v>
          </cell>
        </row>
        <row r="134">
          <cell r="AD134">
            <v>0</v>
          </cell>
          <cell r="AE134">
            <v>0</v>
          </cell>
          <cell r="AF134">
            <v>2464.11</v>
          </cell>
          <cell r="AG134">
            <v>2464.11</v>
          </cell>
          <cell r="AH134">
            <v>2464.11</v>
          </cell>
          <cell r="AO134" t="str">
            <v>CantuTrevino</v>
          </cell>
          <cell r="AP134" t="str">
            <v>Other</v>
          </cell>
          <cell r="AT134">
            <v>2464.11</v>
          </cell>
          <cell r="AU134">
            <v>6252.21</v>
          </cell>
        </row>
        <row r="135">
          <cell r="AD135">
            <v>0</v>
          </cell>
          <cell r="AE135">
            <v>0</v>
          </cell>
          <cell r="AF135">
            <v>0</v>
          </cell>
          <cell r="AG135">
            <v>0</v>
          </cell>
          <cell r="AH135">
            <v>0</v>
          </cell>
          <cell r="AO135" t="str">
            <v>CantuTrevino</v>
          </cell>
          <cell r="AP135" t="str">
            <v>Fin</v>
          </cell>
          <cell r="AT135">
            <v>0</v>
          </cell>
          <cell r="AU135">
            <v>0</v>
          </cell>
        </row>
        <row r="136">
          <cell r="AD136">
            <v>19153.550739999999</v>
          </cell>
          <cell r="AE136">
            <v>69598.804485000001</v>
          </cell>
          <cell r="AF136">
            <v>52120.274485000002</v>
          </cell>
          <cell r="AG136">
            <v>53543.504485000005</v>
          </cell>
          <cell r="AH136">
            <v>53543.504485000005</v>
          </cell>
          <cell r="AO136" t="str">
            <v>CantuTrevino</v>
          </cell>
          <cell r="AT136">
            <v>53543.504485000005</v>
          </cell>
          <cell r="AU136">
            <v>248346.304485</v>
          </cell>
        </row>
        <row r="138">
          <cell r="AD138">
            <v>0</v>
          </cell>
          <cell r="AE138">
            <v>0</v>
          </cell>
          <cell r="AF138">
            <v>0</v>
          </cell>
          <cell r="AG138">
            <v>0</v>
          </cell>
          <cell r="AH138">
            <v>0</v>
          </cell>
          <cell r="AO138" t="str">
            <v>CantuTrevino</v>
          </cell>
          <cell r="AP138" t="str">
            <v>Eng</v>
          </cell>
          <cell r="AT138">
            <v>0</v>
          </cell>
          <cell r="AU138">
            <v>0</v>
          </cell>
        </row>
        <row r="139">
          <cell r="AD139">
            <v>0</v>
          </cell>
          <cell r="AE139">
            <v>0</v>
          </cell>
          <cell r="AF139">
            <v>0</v>
          </cell>
          <cell r="AG139">
            <v>0</v>
          </cell>
          <cell r="AH139">
            <v>0</v>
          </cell>
          <cell r="AO139" t="str">
            <v>CantuTrevino</v>
          </cell>
          <cell r="AP139" t="str">
            <v>Env</v>
          </cell>
          <cell r="AT139">
            <v>0</v>
          </cell>
          <cell r="AU139">
            <v>22067.83</v>
          </cell>
        </row>
        <row r="140">
          <cell r="AD140">
            <v>5723.48</v>
          </cell>
          <cell r="AE140">
            <v>7983.4503000000004</v>
          </cell>
          <cell r="AF140">
            <v>17826.5203</v>
          </cell>
          <cell r="AG140">
            <v>19249.7503</v>
          </cell>
          <cell r="AH140">
            <v>19249.7503</v>
          </cell>
          <cell r="AO140" t="str">
            <v>CantuTrevino</v>
          </cell>
          <cell r="AP140" t="str">
            <v>Resource</v>
          </cell>
          <cell r="AT140">
            <v>19249.7503</v>
          </cell>
          <cell r="AU140">
            <v>112839.75030000001</v>
          </cell>
        </row>
        <row r="141">
          <cell r="AD141">
            <v>0</v>
          </cell>
          <cell r="AE141">
            <v>0</v>
          </cell>
          <cell r="AF141">
            <v>0</v>
          </cell>
          <cell r="AG141">
            <v>0</v>
          </cell>
          <cell r="AH141">
            <v>0</v>
          </cell>
          <cell r="AO141" t="str">
            <v>CantuTrevino</v>
          </cell>
          <cell r="AP141" t="str">
            <v>Promo</v>
          </cell>
          <cell r="AT141">
            <v>0</v>
          </cell>
          <cell r="AU141">
            <v>0</v>
          </cell>
        </row>
        <row r="142">
          <cell r="AD142">
            <v>0</v>
          </cell>
          <cell r="AE142">
            <v>0</v>
          </cell>
          <cell r="AF142">
            <v>0</v>
          </cell>
          <cell r="AG142">
            <v>3795.6</v>
          </cell>
          <cell r="AH142">
            <v>3795.6</v>
          </cell>
          <cell r="AO142" t="str">
            <v>CantuTrevino</v>
          </cell>
          <cell r="AP142" t="str">
            <v>FN</v>
          </cell>
          <cell r="AT142">
            <v>3795.6</v>
          </cell>
          <cell r="AU142">
            <v>11504.03</v>
          </cell>
        </row>
        <row r="143">
          <cell r="AD143">
            <v>0</v>
          </cell>
          <cell r="AE143">
            <v>0</v>
          </cell>
          <cell r="AF143">
            <v>0</v>
          </cell>
          <cell r="AG143">
            <v>0</v>
          </cell>
          <cell r="AH143">
            <v>0</v>
          </cell>
          <cell r="AO143" t="str">
            <v>CantuTrevino</v>
          </cell>
          <cell r="AP143" t="str">
            <v>Cons Other</v>
          </cell>
          <cell r="AT143">
            <v>0</v>
          </cell>
          <cell r="AU143">
            <v>5763.71</v>
          </cell>
        </row>
        <row r="144">
          <cell r="AD144">
            <v>0</v>
          </cell>
          <cell r="AE144">
            <v>0</v>
          </cell>
          <cell r="AF144">
            <v>-19000</v>
          </cell>
          <cell r="AG144">
            <v>-19000</v>
          </cell>
          <cell r="AH144">
            <v>-19000</v>
          </cell>
          <cell r="AO144" t="str">
            <v>CantuTrevino</v>
          </cell>
          <cell r="AP144" t="str">
            <v>land</v>
          </cell>
          <cell r="AT144">
            <v>-19000</v>
          </cell>
          <cell r="AU144">
            <v>19787.93</v>
          </cell>
        </row>
        <row r="145">
          <cell r="AD145">
            <v>0</v>
          </cell>
          <cell r="AE145">
            <v>0</v>
          </cell>
          <cell r="AF145">
            <v>0</v>
          </cell>
          <cell r="AG145">
            <v>0</v>
          </cell>
          <cell r="AH145">
            <v>0</v>
          </cell>
          <cell r="AO145" t="str">
            <v>CantuTrevino</v>
          </cell>
          <cell r="AP145" t="str">
            <v>interconnect</v>
          </cell>
          <cell r="AT145">
            <v>0</v>
          </cell>
          <cell r="AU145">
            <v>0</v>
          </cell>
        </row>
        <row r="146">
          <cell r="AD146">
            <v>0</v>
          </cell>
          <cell r="AE146">
            <v>0</v>
          </cell>
          <cell r="AF146">
            <v>12458.49</v>
          </cell>
          <cell r="AG146">
            <v>15947.039999999999</v>
          </cell>
          <cell r="AH146">
            <v>15947.039999999999</v>
          </cell>
          <cell r="AO146" t="str">
            <v>CantuTrevino</v>
          </cell>
          <cell r="AP146" t="str">
            <v>Legal</v>
          </cell>
          <cell r="AT146">
            <v>15947.039999999999</v>
          </cell>
          <cell r="AU146">
            <v>41011.599999999999</v>
          </cell>
        </row>
        <row r="147">
          <cell r="AD147">
            <v>396.48</v>
          </cell>
          <cell r="AE147">
            <v>396.48</v>
          </cell>
          <cell r="AF147">
            <v>610.77</v>
          </cell>
          <cell r="AG147">
            <v>610.77</v>
          </cell>
          <cell r="AH147">
            <v>610.77</v>
          </cell>
          <cell r="AO147" t="str">
            <v>CantuTrevino</v>
          </cell>
          <cell r="AP147" t="str">
            <v>Travel</v>
          </cell>
          <cell r="AT147">
            <v>610.77</v>
          </cell>
          <cell r="AU147">
            <v>1773.9899999999998</v>
          </cell>
        </row>
        <row r="148">
          <cell r="AD148">
            <v>0</v>
          </cell>
          <cell r="AE148">
            <v>0</v>
          </cell>
          <cell r="AF148">
            <v>0</v>
          </cell>
          <cell r="AG148">
            <v>0</v>
          </cell>
          <cell r="AH148">
            <v>0</v>
          </cell>
          <cell r="AO148" t="str">
            <v>CantuTrevino</v>
          </cell>
          <cell r="AP148" t="str">
            <v>Other</v>
          </cell>
          <cell r="AT148">
            <v>0</v>
          </cell>
          <cell r="AU148">
            <v>6807.82</v>
          </cell>
        </row>
        <row r="149">
          <cell r="AD149">
            <v>0</v>
          </cell>
          <cell r="AE149">
            <v>0</v>
          </cell>
          <cell r="AF149">
            <v>0</v>
          </cell>
          <cell r="AG149">
            <v>0</v>
          </cell>
          <cell r="AH149">
            <v>0</v>
          </cell>
          <cell r="AO149" t="str">
            <v>CantuTrevino</v>
          </cell>
          <cell r="AP149" t="str">
            <v>Fin</v>
          </cell>
          <cell r="AT149">
            <v>0</v>
          </cell>
          <cell r="AU149">
            <v>0</v>
          </cell>
        </row>
        <row r="150">
          <cell r="AD150">
            <v>6119.9599999999991</v>
          </cell>
          <cell r="AE150">
            <v>8379.9303</v>
          </cell>
          <cell r="AF150">
            <v>11895.7803</v>
          </cell>
          <cell r="AG150">
            <v>20603.1603</v>
          </cell>
          <cell r="AH150">
            <v>20603.1603</v>
          </cell>
          <cell r="AO150" t="str">
            <v>CantuTrevino</v>
          </cell>
          <cell r="AT150">
            <v>20603.1603</v>
          </cell>
          <cell r="AU150">
            <v>221556.66030000002</v>
          </cell>
        </row>
        <row r="152">
          <cell r="AD152">
            <v>0</v>
          </cell>
          <cell r="AE152">
            <v>0</v>
          </cell>
          <cell r="AF152">
            <v>0</v>
          </cell>
          <cell r="AG152">
            <v>0</v>
          </cell>
          <cell r="AH152">
            <v>0</v>
          </cell>
          <cell r="AO152">
            <v>62</v>
          </cell>
          <cell r="AP152" t="str">
            <v>Eng</v>
          </cell>
          <cell r="AT152">
            <v>0</v>
          </cell>
          <cell r="AU152">
            <v>0</v>
          </cell>
        </row>
        <row r="153">
          <cell r="AD153">
            <v>0</v>
          </cell>
          <cell r="AE153">
            <v>0</v>
          </cell>
          <cell r="AF153">
            <v>0</v>
          </cell>
          <cell r="AG153">
            <v>0</v>
          </cell>
          <cell r="AH153">
            <v>0</v>
          </cell>
          <cell r="AO153">
            <v>62</v>
          </cell>
          <cell r="AP153" t="str">
            <v>Env</v>
          </cell>
          <cell r="AT153">
            <v>0</v>
          </cell>
          <cell r="AU153">
            <v>0</v>
          </cell>
        </row>
        <row r="154">
          <cell r="AD154">
            <v>0</v>
          </cell>
          <cell r="AE154">
            <v>0</v>
          </cell>
          <cell r="AF154">
            <v>0</v>
          </cell>
          <cell r="AG154">
            <v>0</v>
          </cell>
          <cell r="AH154">
            <v>0</v>
          </cell>
          <cell r="AO154">
            <v>62</v>
          </cell>
          <cell r="AP154" t="str">
            <v>Resource</v>
          </cell>
          <cell r="AT154">
            <v>0</v>
          </cell>
          <cell r="AU154">
            <v>3133.07</v>
          </cell>
        </row>
        <row r="155">
          <cell r="AD155">
            <v>0</v>
          </cell>
          <cell r="AE155">
            <v>0</v>
          </cell>
          <cell r="AF155">
            <v>0</v>
          </cell>
          <cell r="AG155">
            <v>0</v>
          </cell>
          <cell r="AH155">
            <v>0</v>
          </cell>
          <cell r="AO155">
            <v>62</v>
          </cell>
          <cell r="AP155" t="str">
            <v>Promo</v>
          </cell>
          <cell r="AT155">
            <v>0</v>
          </cell>
          <cell r="AU155">
            <v>0</v>
          </cell>
        </row>
        <row r="156">
          <cell r="AD156">
            <v>0</v>
          </cell>
          <cell r="AE156">
            <v>0</v>
          </cell>
          <cell r="AF156">
            <v>0</v>
          </cell>
          <cell r="AG156">
            <v>0</v>
          </cell>
          <cell r="AH156">
            <v>0</v>
          </cell>
          <cell r="AO156">
            <v>62</v>
          </cell>
          <cell r="AP156" t="str">
            <v>FN</v>
          </cell>
          <cell r="AT156">
            <v>0</v>
          </cell>
          <cell r="AU156">
            <v>0</v>
          </cell>
        </row>
        <row r="157">
          <cell r="AD157">
            <v>0</v>
          </cell>
          <cell r="AE157">
            <v>24092.6417225</v>
          </cell>
          <cell r="AF157">
            <v>24092.6417225</v>
          </cell>
          <cell r="AG157">
            <v>24092.6417225</v>
          </cell>
          <cell r="AH157">
            <v>24092.6417225</v>
          </cell>
          <cell r="AO157">
            <v>62</v>
          </cell>
          <cell r="AP157" t="str">
            <v>Cons Other</v>
          </cell>
          <cell r="AT157">
            <v>24092.6417225</v>
          </cell>
          <cell r="AU157">
            <v>24092.6417225</v>
          </cell>
        </row>
        <row r="158">
          <cell r="AD158">
            <v>36275.96544</v>
          </cell>
          <cell r="AE158">
            <v>36275.96544</v>
          </cell>
          <cell r="AF158">
            <v>36275.96544</v>
          </cell>
          <cell r="AG158">
            <v>36275.96544</v>
          </cell>
          <cell r="AH158">
            <v>36275.96544</v>
          </cell>
          <cell r="AO158">
            <v>62</v>
          </cell>
          <cell r="AP158" t="str">
            <v>land</v>
          </cell>
          <cell r="AT158">
            <v>36275.96544</v>
          </cell>
          <cell r="AU158">
            <v>36275.96544</v>
          </cell>
        </row>
        <row r="159">
          <cell r="AD159">
            <v>0</v>
          </cell>
          <cell r="AE159">
            <v>0</v>
          </cell>
          <cell r="AF159">
            <v>0</v>
          </cell>
          <cell r="AG159">
            <v>0</v>
          </cell>
          <cell r="AH159">
            <v>0</v>
          </cell>
          <cell r="AO159">
            <v>62</v>
          </cell>
          <cell r="AP159" t="str">
            <v>interconnect</v>
          </cell>
          <cell r="AT159">
            <v>0</v>
          </cell>
          <cell r="AU159">
            <v>0</v>
          </cell>
        </row>
        <row r="160">
          <cell r="AD160">
            <v>815.2734200000001</v>
          </cell>
          <cell r="AE160">
            <v>815.2734200000001</v>
          </cell>
          <cell r="AF160">
            <v>815.2734200000001</v>
          </cell>
          <cell r="AG160">
            <v>815.2734200000001</v>
          </cell>
          <cell r="AH160">
            <v>815.2734200000001</v>
          </cell>
          <cell r="AO160">
            <v>62</v>
          </cell>
          <cell r="AP160" t="str">
            <v>Legal</v>
          </cell>
          <cell r="AT160">
            <v>815.2734200000001</v>
          </cell>
          <cell r="AU160">
            <v>815.2734200000001</v>
          </cell>
        </row>
        <row r="161">
          <cell r="AD161">
            <v>0</v>
          </cell>
          <cell r="AE161">
            <v>0</v>
          </cell>
          <cell r="AF161">
            <v>0</v>
          </cell>
          <cell r="AG161">
            <v>0</v>
          </cell>
          <cell r="AH161">
            <v>0</v>
          </cell>
          <cell r="AO161">
            <v>62</v>
          </cell>
          <cell r="AP161" t="str">
            <v>Travel</v>
          </cell>
          <cell r="AT161">
            <v>0</v>
          </cell>
          <cell r="AU161">
            <v>0</v>
          </cell>
        </row>
        <row r="162">
          <cell r="AD162">
            <v>0</v>
          </cell>
          <cell r="AE162">
            <v>0</v>
          </cell>
          <cell r="AF162">
            <v>0</v>
          </cell>
          <cell r="AG162">
            <v>0</v>
          </cell>
          <cell r="AH162">
            <v>0</v>
          </cell>
          <cell r="AO162">
            <v>62</v>
          </cell>
          <cell r="AP162" t="str">
            <v>Other</v>
          </cell>
          <cell r="AT162">
            <v>0</v>
          </cell>
          <cell r="AU162">
            <v>0</v>
          </cell>
        </row>
        <row r="163">
          <cell r="AD163">
            <v>0</v>
          </cell>
          <cell r="AE163">
            <v>0</v>
          </cell>
          <cell r="AF163">
            <v>0</v>
          </cell>
          <cell r="AG163">
            <v>0</v>
          </cell>
          <cell r="AH163">
            <v>0</v>
          </cell>
          <cell r="AO163">
            <v>62</v>
          </cell>
          <cell r="AP163" t="str">
            <v>Fin</v>
          </cell>
          <cell r="AT163">
            <v>0</v>
          </cell>
          <cell r="AU163">
            <v>0</v>
          </cell>
        </row>
        <row r="164">
          <cell r="AD164">
            <v>37091.238859999998</v>
          </cell>
          <cell r="AE164">
            <v>61183.880582500002</v>
          </cell>
          <cell r="AF164">
            <v>61183.880582500002</v>
          </cell>
          <cell r="AG164">
            <v>61183.880582500002</v>
          </cell>
          <cell r="AH164">
            <v>61183.880582500002</v>
          </cell>
          <cell r="AO164">
            <v>62</v>
          </cell>
          <cell r="AT164">
            <v>61183.880582500002</v>
          </cell>
          <cell r="AU164">
            <v>64316.950582499994</v>
          </cell>
        </row>
        <row r="166">
          <cell r="AD166">
            <v>193905.7634</v>
          </cell>
          <cell r="AE166">
            <v>302020.85314250004</v>
          </cell>
          <cell r="AF166">
            <v>511446.68671979086</v>
          </cell>
          <cell r="AG166">
            <v>2017462.2027545571</v>
          </cell>
          <cell r="AH166">
            <v>2017462.2027545571</v>
          </cell>
          <cell r="AT166">
            <v>2017462.2027545571</v>
          </cell>
          <cell r="AU166">
            <v>3157523.7332825572</v>
          </cell>
        </row>
        <row r="168">
          <cell r="AD168">
            <v>0</v>
          </cell>
          <cell r="AE168">
            <v>0</v>
          </cell>
          <cell r="AF168">
            <v>0</v>
          </cell>
          <cell r="AG168">
            <v>0</v>
          </cell>
          <cell r="AH168">
            <v>0</v>
          </cell>
          <cell r="AO168">
            <v>54</v>
          </cell>
          <cell r="AP168" t="str">
            <v>Eng</v>
          </cell>
          <cell r="AT168">
            <v>0</v>
          </cell>
          <cell r="AU168">
            <v>0</v>
          </cell>
        </row>
        <row r="169">
          <cell r="AD169">
            <v>0</v>
          </cell>
          <cell r="AE169">
            <v>0</v>
          </cell>
          <cell r="AF169">
            <v>0</v>
          </cell>
          <cell r="AG169">
            <v>0</v>
          </cell>
          <cell r="AH169">
            <v>0</v>
          </cell>
          <cell r="AO169">
            <v>54</v>
          </cell>
          <cell r="AP169" t="str">
            <v>Env</v>
          </cell>
          <cell r="AT169">
            <v>0</v>
          </cell>
          <cell r="AU169">
            <v>1055.98</v>
          </cell>
        </row>
        <row r="170">
          <cell r="AD170">
            <v>0</v>
          </cell>
          <cell r="AE170">
            <v>0</v>
          </cell>
          <cell r="AF170">
            <v>0</v>
          </cell>
          <cell r="AG170">
            <v>0</v>
          </cell>
          <cell r="AH170">
            <v>0</v>
          </cell>
          <cell r="AO170">
            <v>54</v>
          </cell>
          <cell r="AP170" t="str">
            <v>Resource</v>
          </cell>
          <cell r="AT170">
            <v>0</v>
          </cell>
          <cell r="AU170">
            <v>0</v>
          </cell>
        </row>
        <row r="171">
          <cell r="AD171">
            <v>0</v>
          </cell>
          <cell r="AE171">
            <v>0</v>
          </cell>
          <cell r="AF171">
            <v>0</v>
          </cell>
          <cell r="AG171">
            <v>0</v>
          </cell>
          <cell r="AH171">
            <v>0</v>
          </cell>
          <cell r="AO171">
            <v>54</v>
          </cell>
          <cell r="AP171" t="str">
            <v>Promo</v>
          </cell>
          <cell r="AT171">
            <v>0</v>
          </cell>
          <cell r="AU171">
            <v>0</v>
          </cell>
        </row>
        <row r="172">
          <cell r="AD172">
            <v>0</v>
          </cell>
          <cell r="AE172">
            <v>0</v>
          </cell>
          <cell r="AF172">
            <v>0</v>
          </cell>
          <cell r="AG172">
            <v>0</v>
          </cell>
          <cell r="AH172">
            <v>0</v>
          </cell>
          <cell r="AO172">
            <v>54</v>
          </cell>
          <cell r="AP172" t="str">
            <v>FN</v>
          </cell>
          <cell r="AT172">
            <v>0</v>
          </cell>
          <cell r="AU172">
            <v>0</v>
          </cell>
        </row>
        <row r="173">
          <cell r="AD173">
            <v>0</v>
          </cell>
          <cell r="AE173">
            <v>0</v>
          </cell>
          <cell r="AF173">
            <v>0</v>
          </cell>
          <cell r="AG173">
            <v>0</v>
          </cell>
          <cell r="AH173">
            <v>0</v>
          </cell>
          <cell r="AO173">
            <v>54</v>
          </cell>
          <cell r="AP173" t="str">
            <v>Cons Other</v>
          </cell>
          <cell r="AT173">
            <v>0</v>
          </cell>
          <cell r="AU173">
            <v>0</v>
          </cell>
        </row>
        <row r="174">
          <cell r="AD174">
            <v>0</v>
          </cell>
          <cell r="AE174">
            <v>0</v>
          </cell>
          <cell r="AF174">
            <v>0</v>
          </cell>
          <cell r="AG174">
            <v>0</v>
          </cell>
          <cell r="AH174">
            <v>0</v>
          </cell>
          <cell r="AO174">
            <v>54</v>
          </cell>
          <cell r="AP174" t="str">
            <v>land</v>
          </cell>
          <cell r="AT174">
            <v>0</v>
          </cell>
          <cell r="AU174">
            <v>11970.3</v>
          </cell>
        </row>
        <row r="175">
          <cell r="AD175">
            <v>0</v>
          </cell>
          <cell r="AE175">
            <v>0</v>
          </cell>
          <cell r="AF175">
            <v>0</v>
          </cell>
          <cell r="AG175">
            <v>0</v>
          </cell>
          <cell r="AH175">
            <v>0</v>
          </cell>
          <cell r="AO175">
            <v>54</v>
          </cell>
          <cell r="AP175" t="str">
            <v>interconnect</v>
          </cell>
          <cell r="AT175">
            <v>0</v>
          </cell>
          <cell r="AU175">
            <v>465.11</v>
          </cell>
        </row>
        <row r="176">
          <cell r="AD176">
            <v>0</v>
          </cell>
          <cell r="AE176">
            <v>0</v>
          </cell>
          <cell r="AF176">
            <v>0</v>
          </cell>
          <cell r="AG176">
            <v>0</v>
          </cell>
          <cell r="AH176">
            <v>0</v>
          </cell>
          <cell r="AO176">
            <v>54</v>
          </cell>
          <cell r="AP176" t="str">
            <v>Legal</v>
          </cell>
          <cell r="AT176">
            <v>0</v>
          </cell>
          <cell r="AU176">
            <v>26846.83</v>
          </cell>
        </row>
        <row r="177">
          <cell r="AD177">
            <v>0</v>
          </cell>
          <cell r="AE177">
            <v>0</v>
          </cell>
          <cell r="AF177">
            <v>0</v>
          </cell>
          <cell r="AG177">
            <v>1339.06</v>
          </cell>
          <cell r="AH177">
            <v>1339.06</v>
          </cell>
          <cell r="AO177">
            <v>54</v>
          </cell>
          <cell r="AP177" t="str">
            <v>Travel</v>
          </cell>
          <cell r="AT177">
            <v>1339.06</v>
          </cell>
          <cell r="AU177">
            <v>34150.639999999992</v>
          </cell>
        </row>
        <row r="178">
          <cell r="AD178">
            <v>0</v>
          </cell>
          <cell r="AE178">
            <v>0</v>
          </cell>
          <cell r="AF178">
            <v>0</v>
          </cell>
          <cell r="AG178">
            <v>152.67000000000002</v>
          </cell>
          <cell r="AH178">
            <v>152.67000000000002</v>
          </cell>
          <cell r="AO178">
            <v>54</v>
          </cell>
          <cell r="AP178" t="str">
            <v>Other</v>
          </cell>
          <cell r="AT178">
            <v>152.67000000000002</v>
          </cell>
          <cell r="AU178">
            <v>3022.2799999999997</v>
          </cell>
        </row>
        <row r="179">
          <cell r="AD179">
            <v>0</v>
          </cell>
          <cell r="AE179">
            <v>0</v>
          </cell>
          <cell r="AF179">
            <v>0</v>
          </cell>
          <cell r="AG179">
            <v>0</v>
          </cell>
          <cell r="AH179">
            <v>0</v>
          </cell>
          <cell r="AO179">
            <v>54</v>
          </cell>
          <cell r="AP179" t="str">
            <v>Fin</v>
          </cell>
          <cell r="AT179">
            <v>0</v>
          </cell>
          <cell r="AU179">
            <v>0</v>
          </cell>
        </row>
        <row r="180">
          <cell r="AD180">
            <v>0</v>
          </cell>
          <cell r="AE180">
            <v>0</v>
          </cell>
          <cell r="AF180">
            <v>0</v>
          </cell>
          <cell r="AG180">
            <v>1491.73</v>
          </cell>
          <cell r="AH180">
            <v>1491.73</v>
          </cell>
          <cell r="AO180">
            <v>54</v>
          </cell>
          <cell r="AT180">
            <v>1491.73</v>
          </cell>
          <cell r="AU180">
            <v>77511.139999999985</v>
          </cell>
        </row>
        <row r="182">
          <cell r="AD182">
            <v>0</v>
          </cell>
          <cell r="AE182">
            <v>0</v>
          </cell>
          <cell r="AF182">
            <v>0</v>
          </cell>
          <cell r="AG182">
            <v>0</v>
          </cell>
          <cell r="AH182">
            <v>0</v>
          </cell>
          <cell r="AO182">
            <v>63</v>
          </cell>
          <cell r="AP182" t="str">
            <v>Eng</v>
          </cell>
          <cell r="AT182">
            <v>0</v>
          </cell>
          <cell r="AU182">
            <v>17734.080000000002</v>
          </cell>
        </row>
        <row r="183">
          <cell r="AD183">
            <v>0</v>
          </cell>
          <cell r="AE183">
            <v>0</v>
          </cell>
          <cell r="AF183">
            <v>0</v>
          </cell>
          <cell r="AG183">
            <v>0</v>
          </cell>
          <cell r="AH183">
            <v>0</v>
          </cell>
          <cell r="AO183">
            <v>63</v>
          </cell>
          <cell r="AP183" t="str">
            <v>Env</v>
          </cell>
          <cell r="AT183">
            <v>0</v>
          </cell>
          <cell r="AU183">
            <v>0</v>
          </cell>
        </row>
        <row r="184">
          <cell r="AD184">
            <v>0</v>
          </cell>
          <cell r="AE184">
            <v>0</v>
          </cell>
          <cell r="AF184">
            <v>0</v>
          </cell>
          <cell r="AG184">
            <v>0</v>
          </cell>
          <cell r="AH184">
            <v>0</v>
          </cell>
          <cell r="AO184">
            <v>63</v>
          </cell>
          <cell r="AP184" t="str">
            <v>Resource</v>
          </cell>
          <cell r="AT184">
            <v>0</v>
          </cell>
          <cell r="AU184">
            <v>1487.42</v>
          </cell>
        </row>
        <row r="185">
          <cell r="AD185">
            <v>0</v>
          </cell>
          <cell r="AE185">
            <v>0</v>
          </cell>
          <cell r="AF185">
            <v>0</v>
          </cell>
          <cell r="AG185">
            <v>0</v>
          </cell>
          <cell r="AH185">
            <v>0</v>
          </cell>
          <cell r="AO185">
            <v>63</v>
          </cell>
          <cell r="AP185" t="str">
            <v>Promo</v>
          </cell>
          <cell r="AT185">
            <v>0</v>
          </cell>
          <cell r="AU185">
            <v>0</v>
          </cell>
        </row>
        <row r="186">
          <cell r="AD186">
            <v>0</v>
          </cell>
          <cell r="AE186">
            <v>0</v>
          </cell>
          <cell r="AF186">
            <v>0</v>
          </cell>
          <cell r="AG186">
            <v>0</v>
          </cell>
          <cell r="AH186">
            <v>0</v>
          </cell>
          <cell r="AO186">
            <v>63</v>
          </cell>
          <cell r="AP186" t="str">
            <v>FN</v>
          </cell>
          <cell r="AT186">
            <v>0</v>
          </cell>
          <cell r="AU186">
            <v>64504.35</v>
          </cell>
        </row>
        <row r="187">
          <cell r="AD187">
            <v>0</v>
          </cell>
          <cell r="AE187">
            <v>0</v>
          </cell>
          <cell r="AF187">
            <v>0</v>
          </cell>
          <cell r="AG187">
            <v>0</v>
          </cell>
          <cell r="AH187">
            <v>0</v>
          </cell>
          <cell r="AO187">
            <v>63</v>
          </cell>
          <cell r="AP187" t="str">
            <v>Cons Other</v>
          </cell>
          <cell r="AT187">
            <v>0</v>
          </cell>
          <cell r="AU187">
            <v>9854.7999999999993</v>
          </cell>
        </row>
        <row r="188">
          <cell r="AD188">
            <v>0</v>
          </cell>
          <cell r="AE188">
            <v>0</v>
          </cell>
          <cell r="AF188">
            <v>0</v>
          </cell>
          <cell r="AG188">
            <v>0</v>
          </cell>
          <cell r="AH188">
            <v>0</v>
          </cell>
          <cell r="AO188">
            <v>63</v>
          </cell>
          <cell r="AP188" t="str">
            <v>land</v>
          </cell>
          <cell r="AT188">
            <v>0</v>
          </cell>
          <cell r="AU188">
            <v>16333.28</v>
          </cell>
        </row>
        <row r="189">
          <cell r="AD189">
            <v>0</v>
          </cell>
          <cell r="AE189">
            <v>0</v>
          </cell>
          <cell r="AF189">
            <v>0</v>
          </cell>
          <cell r="AG189">
            <v>0</v>
          </cell>
          <cell r="AH189">
            <v>0</v>
          </cell>
          <cell r="AO189">
            <v>63</v>
          </cell>
          <cell r="AP189" t="str">
            <v>interconnect</v>
          </cell>
          <cell r="AT189">
            <v>0</v>
          </cell>
          <cell r="AU189">
            <v>6819.87</v>
          </cell>
        </row>
        <row r="190">
          <cell r="AD190">
            <v>0</v>
          </cell>
          <cell r="AE190">
            <v>0</v>
          </cell>
          <cell r="AF190">
            <v>0</v>
          </cell>
          <cell r="AG190">
            <v>0</v>
          </cell>
          <cell r="AH190">
            <v>0</v>
          </cell>
          <cell r="AO190">
            <v>63</v>
          </cell>
          <cell r="AP190" t="str">
            <v>Legal</v>
          </cell>
          <cell r="AT190">
            <v>0</v>
          </cell>
          <cell r="AU190">
            <v>18030.57</v>
          </cell>
        </row>
        <row r="191">
          <cell r="AD191">
            <v>0</v>
          </cell>
          <cell r="AE191">
            <v>0</v>
          </cell>
          <cell r="AF191">
            <v>0</v>
          </cell>
          <cell r="AG191">
            <v>0</v>
          </cell>
          <cell r="AH191">
            <v>0</v>
          </cell>
          <cell r="AO191">
            <v>63</v>
          </cell>
          <cell r="AP191" t="str">
            <v>Travel</v>
          </cell>
          <cell r="AT191">
            <v>0</v>
          </cell>
          <cell r="AU191">
            <v>1273.03</v>
          </cell>
        </row>
        <row r="192">
          <cell r="AD192">
            <v>0</v>
          </cell>
          <cell r="AE192">
            <v>0</v>
          </cell>
          <cell r="AF192">
            <v>0</v>
          </cell>
          <cell r="AG192">
            <v>0</v>
          </cell>
          <cell r="AH192">
            <v>0</v>
          </cell>
          <cell r="AO192">
            <v>63</v>
          </cell>
          <cell r="AP192" t="str">
            <v>Other</v>
          </cell>
          <cell r="AT192">
            <v>0</v>
          </cell>
          <cell r="AU192">
            <v>0</v>
          </cell>
        </row>
        <row r="193">
          <cell r="AD193">
            <v>0</v>
          </cell>
          <cell r="AE193">
            <v>0</v>
          </cell>
          <cell r="AF193">
            <v>0</v>
          </cell>
          <cell r="AG193">
            <v>0</v>
          </cell>
          <cell r="AH193">
            <v>0</v>
          </cell>
          <cell r="AO193">
            <v>63</v>
          </cell>
          <cell r="AP193" t="str">
            <v>Fin</v>
          </cell>
          <cell r="AT193">
            <v>0</v>
          </cell>
          <cell r="AU193">
            <v>0</v>
          </cell>
        </row>
        <row r="194">
          <cell r="AD194">
            <v>0</v>
          </cell>
          <cell r="AE194">
            <v>0</v>
          </cell>
          <cell r="AF194">
            <v>0</v>
          </cell>
          <cell r="AG194">
            <v>0</v>
          </cell>
          <cell r="AH194">
            <v>0</v>
          </cell>
          <cell r="AO194">
            <v>63</v>
          </cell>
          <cell r="AT194">
            <v>0</v>
          </cell>
          <cell r="AU194">
            <v>136037.4</v>
          </cell>
        </row>
        <row r="196">
          <cell r="AD196">
            <v>47431.15</v>
          </cell>
          <cell r="AE196">
            <v>47431.15</v>
          </cell>
          <cell r="AF196">
            <v>64939.03</v>
          </cell>
          <cell r="AG196">
            <v>83429.290000000008</v>
          </cell>
          <cell r="AH196">
            <v>83429.290000000008</v>
          </cell>
          <cell r="AO196">
            <v>64</v>
          </cell>
          <cell r="AP196" t="str">
            <v>Eng</v>
          </cell>
          <cell r="AT196">
            <v>83429.290000000008</v>
          </cell>
          <cell r="AU196">
            <v>216346.02800000002</v>
          </cell>
        </row>
        <row r="197">
          <cell r="AD197">
            <v>36852.398000000001</v>
          </cell>
          <cell r="AE197">
            <v>43319.353240000004</v>
          </cell>
          <cell r="AF197">
            <v>60552.359960000002</v>
          </cell>
          <cell r="AG197">
            <v>60552.359960000002</v>
          </cell>
          <cell r="AH197">
            <v>60552.359960000002</v>
          </cell>
          <cell r="AO197">
            <v>64</v>
          </cell>
          <cell r="AP197" t="str">
            <v>Env</v>
          </cell>
          <cell r="AT197">
            <v>60552.359960000002</v>
          </cell>
          <cell r="AU197">
            <v>153027.98996000001</v>
          </cell>
        </row>
        <row r="198">
          <cell r="AD198">
            <v>0</v>
          </cell>
          <cell r="AE198">
            <v>0</v>
          </cell>
          <cell r="AF198">
            <v>0</v>
          </cell>
          <cell r="AG198">
            <v>0</v>
          </cell>
          <cell r="AH198">
            <v>0</v>
          </cell>
          <cell r="AO198">
            <v>64</v>
          </cell>
          <cell r="AP198" t="str">
            <v>Resource</v>
          </cell>
          <cell r="AT198">
            <v>0</v>
          </cell>
          <cell r="AU198">
            <v>3547.25</v>
          </cell>
        </row>
        <row r="199">
          <cell r="AD199">
            <v>0</v>
          </cell>
          <cell r="AE199">
            <v>0</v>
          </cell>
          <cell r="AF199">
            <v>0</v>
          </cell>
          <cell r="AG199">
            <v>0</v>
          </cell>
          <cell r="AH199">
            <v>0</v>
          </cell>
          <cell r="AO199">
            <v>64</v>
          </cell>
          <cell r="AP199" t="str">
            <v>Promo</v>
          </cell>
          <cell r="AT199">
            <v>0</v>
          </cell>
          <cell r="AU199">
            <v>0</v>
          </cell>
        </row>
        <row r="200">
          <cell r="AD200">
            <v>0</v>
          </cell>
          <cell r="AE200">
            <v>0</v>
          </cell>
          <cell r="AF200">
            <v>0</v>
          </cell>
          <cell r="AG200">
            <v>0</v>
          </cell>
          <cell r="AH200">
            <v>0</v>
          </cell>
          <cell r="AO200">
            <v>64</v>
          </cell>
          <cell r="AP200" t="str">
            <v>FN</v>
          </cell>
          <cell r="AT200">
            <v>0</v>
          </cell>
          <cell r="AU200">
            <v>37019.31</v>
          </cell>
        </row>
        <row r="201">
          <cell r="AD201">
            <v>70628.84</v>
          </cell>
          <cell r="AE201">
            <v>77071.338239999997</v>
          </cell>
          <cell r="AF201">
            <v>113993.54983909091</v>
          </cell>
          <cell r="AG201">
            <v>196579.70983909091</v>
          </cell>
          <cell r="AH201">
            <v>196579.70983909091</v>
          </cell>
          <cell r="AO201">
            <v>64</v>
          </cell>
          <cell r="AP201" t="str">
            <v>Cons Other</v>
          </cell>
          <cell r="AT201">
            <v>196579.70983909091</v>
          </cell>
          <cell r="AU201">
            <v>209566.3898390909</v>
          </cell>
        </row>
        <row r="202">
          <cell r="AD202">
            <v>0</v>
          </cell>
          <cell r="AE202">
            <v>25892.794540000003</v>
          </cell>
          <cell r="AF202">
            <v>25892.794540000003</v>
          </cell>
          <cell r="AG202">
            <v>1122119.0041133333</v>
          </cell>
          <cell r="AH202">
            <v>1122119.0041133333</v>
          </cell>
          <cell r="AO202">
            <v>64</v>
          </cell>
          <cell r="AP202" t="str">
            <v>land</v>
          </cell>
          <cell r="AT202">
            <v>1122119.0041133333</v>
          </cell>
          <cell r="AU202">
            <v>1191462.8142893333</v>
          </cell>
        </row>
        <row r="203">
          <cell r="AD203">
            <v>0</v>
          </cell>
          <cell r="AE203">
            <v>7711.8</v>
          </cell>
          <cell r="AF203">
            <v>7711.8</v>
          </cell>
          <cell r="AG203">
            <v>7711.8</v>
          </cell>
          <cell r="AH203">
            <v>7711.8</v>
          </cell>
          <cell r="AO203">
            <v>64</v>
          </cell>
          <cell r="AP203" t="str">
            <v>interconnect</v>
          </cell>
          <cell r="AT203">
            <v>7711.8</v>
          </cell>
          <cell r="AU203">
            <v>85360.932352000003</v>
          </cell>
        </row>
        <row r="204">
          <cell r="AD204">
            <v>20944.559999999998</v>
          </cell>
          <cell r="AE204">
            <v>37744.11</v>
          </cell>
          <cell r="AF204">
            <v>70203.715258199998</v>
          </cell>
          <cell r="AG204">
            <v>304224.29526910908</v>
          </cell>
          <cell r="AH204">
            <v>304224.29526910908</v>
          </cell>
          <cell r="AO204">
            <v>64</v>
          </cell>
          <cell r="AP204" t="str">
            <v>Legal</v>
          </cell>
          <cell r="AT204">
            <v>304224.29526910908</v>
          </cell>
          <cell r="AU204">
            <v>481381.21526910906</v>
          </cell>
        </row>
        <row r="205">
          <cell r="AD205">
            <v>1894.77</v>
          </cell>
          <cell r="AE205">
            <v>4190.2199999999993</v>
          </cell>
          <cell r="AF205">
            <v>11200.41</v>
          </cell>
          <cell r="AG205">
            <v>59215.76858870477</v>
          </cell>
          <cell r="AH205">
            <v>59215.76858870477</v>
          </cell>
          <cell r="AO205">
            <v>64</v>
          </cell>
          <cell r="AP205" t="str">
            <v>Travel</v>
          </cell>
          <cell r="AT205">
            <v>59215.76858870477</v>
          </cell>
          <cell r="AU205">
            <v>79295.708588704772</v>
          </cell>
        </row>
        <row r="206">
          <cell r="AD206">
            <v>0</v>
          </cell>
          <cell r="AE206">
            <v>0</v>
          </cell>
          <cell r="AF206">
            <v>0</v>
          </cell>
          <cell r="AG206">
            <v>8812.1778618190474</v>
          </cell>
          <cell r="AH206">
            <v>8812.1778618190474</v>
          </cell>
          <cell r="AO206">
            <v>64</v>
          </cell>
          <cell r="AP206" t="str">
            <v>Other</v>
          </cell>
          <cell r="AT206">
            <v>8812.1778618190474</v>
          </cell>
          <cell r="AU206">
            <v>10971.297861819046</v>
          </cell>
        </row>
        <row r="207">
          <cell r="AD207">
            <v>12277.23</v>
          </cell>
          <cell r="AE207">
            <v>8862.0299999999988</v>
          </cell>
          <cell r="AF207">
            <v>8862.0299999999988</v>
          </cell>
          <cell r="AG207">
            <v>17979.82</v>
          </cell>
          <cell r="AH207">
            <v>17979.82</v>
          </cell>
          <cell r="AO207">
            <v>64</v>
          </cell>
          <cell r="AP207" t="str">
            <v>Fin</v>
          </cell>
          <cell r="AT207">
            <v>17979.82</v>
          </cell>
          <cell r="AU207">
            <v>127223.26999999999</v>
          </cell>
        </row>
        <row r="208">
          <cell r="AD208">
            <v>190028.948</v>
          </cell>
          <cell r="AE208">
            <v>252222.79602000001</v>
          </cell>
          <cell r="AF208">
            <v>363355.68959729082</v>
          </cell>
          <cell r="AG208">
            <v>1860624.2256320571</v>
          </cell>
          <cell r="AH208">
            <v>1860624.2256320571</v>
          </cell>
          <cell r="AO208">
            <v>64</v>
          </cell>
          <cell r="AT208">
            <v>1860624.2256320571</v>
          </cell>
          <cell r="AU208">
            <v>2595202.2061600573</v>
          </cell>
        </row>
        <row r="210">
          <cell r="AD210">
            <v>0</v>
          </cell>
          <cell r="AE210">
            <v>0</v>
          </cell>
          <cell r="AF210">
            <v>0</v>
          </cell>
          <cell r="AG210">
            <v>0</v>
          </cell>
          <cell r="AH210">
            <v>0</v>
          </cell>
          <cell r="AO210">
            <v>65</v>
          </cell>
          <cell r="AP210" t="str">
            <v>Eng</v>
          </cell>
          <cell r="AT210">
            <v>0</v>
          </cell>
          <cell r="AU210">
            <v>0</v>
          </cell>
        </row>
        <row r="211">
          <cell r="AD211">
            <v>0</v>
          </cell>
          <cell r="AE211">
            <v>0</v>
          </cell>
          <cell r="AF211">
            <v>0</v>
          </cell>
          <cell r="AG211">
            <v>0</v>
          </cell>
          <cell r="AH211">
            <v>0</v>
          </cell>
          <cell r="AO211">
            <v>65</v>
          </cell>
          <cell r="AP211" t="str">
            <v>Env</v>
          </cell>
          <cell r="AT211">
            <v>0</v>
          </cell>
          <cell r="AU211">
            <v>0</v>
          </cell>
        </row>
        <row r="212">
          <cell r="AD212">
            <v>0</v>
          </cell>
          <cell r="AE212">
            <v>0</v>
          </cell>
          <cell r="AF212">
            <v>0</v>
          </cell>
          <cell r="AG212">
            <v>0</v>
          </cell>
          <cell r="AH212">
            <v>0</v>
          </cell>
          <cell r="AO212">
            <v>65</v>
          </cell>
          <cell r="AP212" t="str">
            <v>Resource</v>
          </cell>
          <cell r="AT212">
            <v>0</v>
          </cell>
          <cell r="AU212">
            <v>0</v>
          </cell>
        </row>
        <row r="213">
          <cell r="AD213">
            <v>0</v>
          </cell>
          <cell r="AE213">
            <v>0</v>
          </cell>
          <cell r="AF213">
            <v>0</v>
          </cell>
          <cell r="AG213">
            <v>0</v>
          </cell>
          <cell r="AH213">
            <v>0</v>
          </cell>
          <cell r="AO213">
            <v>65</v>
          </cell>
          <cell r="AP213" t="str">
            <v>Promo</v>
          </cell>
          <cell r="AT213">
            <v>0</v>
          </cell>
          <cell r="AU213">
            <v>0</v>
          </cell>
        </row>
        <row r="214">
          <cell r="AD214">
            <v>0</v>
          </cell>
          <cell r="AE214">
            <v>0</v>
          </cell>
          <cell r="AF214">
            <v>0</v>
          </cell>
          <cell r="AG214">
            <v>0</v>
          </cell>
          <cell r="AH214">
            <v>0</v>
          </cell>
          <cell r="AO214">
            <v>65</v>
          </cell>
          <cell r="AP214" t="str">
            <v>FN</v>
          </cell>
          <cell r="AT214">
            <v>0</v>
          </cell>
          <cell r="AU214">
            <v>0</v>
          </cell>
        </row>
        <row r="215">
          <cell r="AD215">
            <v>0</v>
          </cell>
          <cell r="AE215">
            <v>0</v>
          </cell>
          <cell r="AF215">
            <v>0</v>
          </cell>
          <cell r="AG215">
            <v>0</v>
          </cell>
          <cell r="AH215">
            <v>0</v>
          </cell>
          <cell r="AO215">
            <v>65</v>
          </cell>
          <cell r="AP215" t="str">
            <v>Cons Other</v>
          </cell>
          <cell r="AT215">
            <v>0</v>
          </cell>
          <cell r="AU215">
            <v>0</v>
          </cell>
        </row>
        <row r="216">
          <cell r="AD216">
            <v>0</v>
          </cell>
          <cell r="AE216">
            <v>0</v>
          </cell>
          <cell r="AF216">
            <v>0</v>
          </cell>
          <cell r="AG216">
            <v>0</v>
          </cell>
          <cell r="AH216">
            <v>0</v>
          </cell>
          <cell r="AO216">
            <v>65</v>
          </cell>
          <cell r="AP216" t="str">
            <v>land</v>
          </cell>
          <cell r="AT216">
            <v>0</v>
          </cell>
          <cell r="AU216">
            <v>8574.5399999999991</v>
          </cell>
        </row>
        <row r="217">
          <cell r="AD217">
            <v>0</v>
          </cell>
          <cell r="AE217">
            <v>0</v>
          </cell>
          <cell r="AF217">
            <v>0</v>
          </cell>
          <cell r="AG217">
            <v>0</v>
          </cell>
          <cell r="AH217">
            <v>0</v>
          </cell>
          <cell r="AO217">
            <v>65</v>
          </cell>
          <cell r="AP217" t="str">
            <v>interconnect</v>
          </cell>
          <cell r="AT217">
            <v>0</v>
          </cell>
          <cell r="AU217">
            <v>0</v>
          </cell>
        </row>
        <row r="218">
          <cell r="AD218">
            <v>0</v>
          </cell>
          <cell r="AE218">
            <v>0</v>
          </cell>
          <cell r="AF218">
            <v>0</v>
          </cell>
          <cell r="AG218">
            <v>0</v>
          </cell>
          <cell r="AH218">
            <v>0</v>
          </cell>
          <cell r="AO218">
            <v>65</v>
          </cell>
          <cell r="AP218" t="str">
            <v>Legal</v>
          </cell>
          <cell r="AT218">
            <v>0</v>
          </cell>
          <cell r="AU218">
            <v>0</v>
          </cell>
        </row>
        <row r="219">
          <cell r="AD219">
            <v>0</v>
          </cell>
          <cell r="AE219">
            <v>0</v>
          </cell>
          <cell r="AF219">
            <v>0</v>
          </cell>
          <cell r="AG219">
            <v>0</v>
          </cell>
          <cell r="AH219">
            <v>0</v>
          </cell>
          <cell r="AO219">
            <v>65</v>
          </cell>
          <cell r="AP219" t="str">
            <v>Travel</v>
          </cell>
          <cell r="AT219">
            <v>0</v>
          </cell>
          <cell r="AU219">
            <v>0</v>
          </cell>
        </row>
        <row r="220">
          <cell r="AD220">
            <v>0</v>
          </cell>
          <cell r="AE220">
            <v>0</v>
          </cell>
          <cell r="AF220">
            <v>0</v>
          </cell>
          <cell r="AG220">
            <v>0</v>
          </cell>
          <cell r="AH220">
            <v>0</v>
          </cell>
          <cell r="AO220">
            <v>65</v>
          </cell>
          <cell r="AP220" t="str">
            <v>Other</v>
          </cell>
          <cell r="AT220">
            <v>0</v>
          </cell>
          <cell r="AU220">
            <v>0</v>
          </cell>
        </row>
        <row r="221">
          <cell r="AD221">
            <v>0</v>
          </cell>
          <cell r="AE221">
            <v>0</v>
          </cell>
          <cell r="AF221">
            <v>0</v>
          </cell>
          <cell r="AG221">
            <v>0</v>
          </cell>
          <cell r="AH221">
            <v>0</v>
          </cell>
          <cell r="AO221">
            <v>65</v>
          </cell>
          <cell r="AP221" t="str">
            <v>Fin</v>
          </cell>
          <cell r="AT221">
            <v>0</v>
          </cell>
          <cell r="AU221">
            <v>0</v>
          </cell>
        </row>
        <row r="222">
          <cell r="AD222">
            <v>0</v>
          </cell>
          <cell r="AE222">
            <v>0</v>
          </cell>
          <cell r="AF222">
            <v>0</v>
          </cell>
          <cell r="AG222">
            <v>0</v>
          </cell>
          <cell r="AH222">
            <v>0</v>
          </cell>
          <cell r="AO222">
            <v>65</v>
          </cell>
          <cell r="AT222">
            <v>0</v>
          </cell>
          <cell r="AU222">
            <v>8574.5399999999991</v>
          </cell>
        </row>
        <row r="224">
          <cell r="AD224">
            <v>-2946</v>
          </cell>
          <cell r="AE224">
            <v>18882.600000000002</v>
          </cell>
          <cell r="AF224">
            <v>22118.460000000003</v>
          </cell>
          <cell r="AG224">
            <v>22118.460000000003</v>
          </cell>
          <cell r="AH224">
            <v>22118.460000000003</v>
          </cell>
          <cell r="AO224">
            <v>66</v>
          </cell>
          <cell r="AP224" t="str">
            <v>Eng</v>
          </cell>
          <cell r="AT224">
            <v>22118.460000000003</v>
          </cell>
          <cell r="AU224">
            <v>61118.460000000006</v>
          </cell>
        </row>
        <row r="225">
          <cell r="AD225">
            <v>0</v>
          </cell>
          <cell r="AE225">
            <v>0</v>
          </cell>
          <cell r="AF225">
            <v>0</v>
          </cell>
          <cell r="AG225">
            <v>0</v>
          </cell>
          <cell r="AH225">
            <v>0</v>
          </cell>
          <cell r="AO225">
            <v>66</v>
          </cell>
          <cell r="AP225" t="str">
            <v>Env</v>
          </cell>
          <cell r="AT225">
            <v>0</v>
          </cell>
          <cell r="AU225">
            <v>30718.13</v>
          </cell>
        </row>
        <row r="226">
          <cell r="AD226">
            <v>0</v>
          </cell>
          <cell r="AE226">
            <v>0</v>
          </cell>
          <cell r="AF226">
            <v>0</v>
          </cell>
          <cell r="AG226">
            <v>0</v>
          </cell>
          <cell r="AH226">
            <v>0</v>
          </cell>
          <cell r="AO226">
            <v>66</v>
          </cell>
          <cell r="AP226" t="str">
            <v>Resource</v>
          </cell>
          <cell r="AT226">
            <v>0</v>
          </cell>
          <cell r="AU226">
            <v>6775.82</v>
          </cell>
        </row>
        <row r="227">
          <cell r="AD227">
            <v>0</v>
          </cell>
          <cell r="AE227">
            <v>0</v>
          </cell>
          <cell r="AF227">
            <v>0</v>
          </cell>
          <cell r="AG227">
            <v>0</v>
          </cell>
          <cell r="AH227">
            <v>0</v>
          </cell>
          <cell r="AO227">
            <v>66</v>
          </cell>
          <cell r="AP227" t="str">
            <v>Promo</v>
          </cell>
          <cell r="AT227">
            <v>0</v>
          </cell>
          <cell r="AU227">
            <v>0</v>
          </cell>
        </row>
        <row r="228">
          <cell r="AD228">
            <v>0</v>
          </cell>
          <cell r="AE228">
            <v>0</v>
          </cell>
          <cell r="AF228">
            <v>0</v>
          </cell>
          <cell r="AG228">
            <v>7800</v>
          </cell>
          <cell r="AH228">
            <v>7800</v>
          </cell>
          <cell r="AO228">
            <v>66</v>
          </cell>
          <cell r="AP228" t="str">
            <v>FN</v>
          </cell>
          <cell r="AT228">
            <v>7800</v>
          </cell>
          <cell r="AU228">
            <v>38356.82</v>
          </cell>
        </row>
        <row r="229">
          <cell r="AD229">
            <v>3735.6653999999999</v>
          </cell>
          <cell r="AE229">
            <v>27828.307122500002</v>
          </cell>
          <cell r="AF229">
            <v>27828.307122500002</v>
          </cell>
          <cell r="AG229">
            <v>27828.307122500002</v>
          </cell>
          <cell r="AH229">
            <v>27828.307122500002</v>
          </cell>
          <cell r="AO229">
            <v>66</v>
          </cell>
          <cell r="AP229" t="str">
            <v>Cons Other</v>
          </cell>
          <cell r="AT229">
            <v>27828.307122500002</v>
          </cell>
          <cell r="AU229">
            <v>27995.197122500002</v>
          </cell>
        </row>
        <row r="230">
          <cell r="AD230">
            <v>0</v>
          </cell>
          <cell r="AE230">
            <v>0</v>
          </cell>
          <cell r="AF230">
            <v>25455.83</v>
          </cell>
          <cell r="AG230">
            <v>24461.91</v>
          </cell>
          <cell r="AH230">
            <v>24461.91</v>
          </cell>
          <cell r="AO230">
            <v>66</v>
          </cell>
          <cell r="AP230" t="str">
            <v>land</v>
          </cell>
          <cell r="AT230">
            <v>24461.91</v>
          </cell>
          <cell r="AU230">
            <v>75335.67</v>
          </cell>
        </row>
        <row r="231">
          <cell r="AD231">
            <v>0</v>
          </cell>
          <cell r="AE231">
            <v>0</v>
          </cell>
          <cell r="AF231">
            <v>0</v>
          </cell>
          <cell r="AG231">
            <v>0</v>
          </cell>
          <cell r="AH231">
            <v>0</v>
          </cell>
          <cell r="AO231">
            <v>66</v>
          </cell>
          <cell r="AP231" t="str">
            <v>interconnect</v>
          </cell>
          <cell r="AT231">
            <v>0</v>
          </cell>
          <cell r="AU231">
            <v>5511.5199999999959</v>
          </cell>
        </row>
        <row r="232">
          <cell r="AD232">
            <v>1588.71</v>
          </cell>
          <cell r="AE232">
            <v>1588.71</v>
          </cell>
          <cell r="AF232">
            <v>71189.960000000006</v>
          </cell>
          <cell r="AG232">
            <v>71189.960000000006</v>
          </cell>
          <cell r="AH232">
            <v>71189.960000000006</v>
          </cell>
          <cell r="AO232">
            <v>66</v>
          </cell>
          <cell r="AP232" t="str">
            <v>Legal</v>
          </cell>
          <cell r="AT232">
            <v>71189.960000000006</v>
          </cell>
          <cell r="AU232">
            <v>82358.27</v>
          </cell>
        </row>
        <row r="233">
          <cell r="AD233">
            <v>1498.44</v>
          </cell>
          <cell r="AE233">
            <v>1498.44</v>
          </cell>
          <cell r="AF233">
            <v>1498.44</v>
          </cell>
          <cell r="AG233">
            <v>1947.6100000000001</v>
          </cell>
          <cell r="AH233">
            <v>1947.6100000000001</v>
          </cell>
          <cell r="AO233">
            <v>66</v>
          </cell>
          <cell r="AP233" t="str">
            <v>Travel</v>
          </cell>
          <cell r="AT233">
            <v>1947.6100000000001</v>
          </cell>
          <cell r="AU233">
            <v>6663.23</v>
          </cell>
        </row>
        <row r="234">
          <cell r="AD234">
            <v>0</v>
          </cell>
          <cell r="AE234">
            <v>0</v>
          </cell>
          <cell r="AF234">
            <v>0</v>
          </cell>
          <cell r="AG234">
            <v>0</v>
          </cell>
          <cell r="AH234">
            <v>0</v>
          </cell>
          <cell r="AO234">
            <v>66</v>
          </cell>
          <cell r="AP234" t="str">
            <v>Other</v>
          </cell>
          <cell r="AT234">
            <v>0</v>
          </cell>
          <cell r="AU234">
            <v>29.64</v>
          </cell>
        </row>
        <row r="235">
          <cell r="AD235">
            <v>0</v>
          </cell>
          <cell r="AE235">
            <v>0</v>
          </cell>
          <cell r="AF235">
            <v>0</v>
          </cell>
          <cell r="AG235">
            <v>0</v>
          </cell>
          <cell r="AH235">
            <v>0</v>
          </cell>
          <cell r="AO235">
            <v>66</v>
          </cell>
          <cell r="AP235" t="str">
            <v>Fin</v>
          </cell>
          <cell r="AT235">
            <v>0</v>
          </cell>
          <cell r="AU235">
            <v>0</v>
          </cell>
        </row>
        <row r="236">
          <cell r="AD236">
            <v>3876.8154</v>
          </cell>
          <cell r="AE236">
            <v>49798.057122500009</v>
          </cell>
          <cell r="AF236">
            <v>148090.99712250003</v>
          </cell>
          <cell r="AG236">
            <v>155346.2471225</v>
          </cell>
          <cell r="AH236">
            <v>155346.2471225</v>
          </cell>
          <cell r="AO236">
            <v>66</v>
          </cell>
          <cell r="AT236">
            <v>155346.2471225</v>
          </cell>
          <cell r="AU236">
            <v>334862.75712249998</v>
          </cell>
        </row>
        <row r="238">
          <cell r="AD238">
            <v>0</v>
          </cell>
          <cell r="AE238">
            <v>0</v>
          </cell>
          <cell r="AF238">
            <v>0</v>
          </cell>
          <cell r="AG238">
            <v>0</v>
          </cell>
          <cell r="AH238">
            <v>0</v>
          </cell>
          <cell r="AO238">
            <v>67</v>
          </cell>
          <cell r="AP238" t="str">
            <v>Eng</v>
          </cell>
          <cell r="AT238">
            <v>0</v>
          </cell>
          <cell r="AU238">
            <v>0</v>
          </cell>
        </row>
        <row r="239">
          <cell r="AD239">
            <v>0</v>
          </cell>
          <cell r="AE239">
            <v>0</v>
          </cell>
          <cell r="AF239">
            <v>0</v>
          </cell>
          <cell r="AG239">
            <v>0</v>
          </cell>
          <cell r="AH239">
            <v>0</v>
          </cell>
          <cell r="AO239">
            <v>67</v>
          </cell>
          <cell r="AP239" t="str">
            <v>Env</v>
          </cell>
          <cell r="AT239">
            <v>0</v>
          </cell>
          <cell r="AU239">
            <v>0</v>
          </cell>
        </row>
        <row r="240">
          <cell r="AD240">
            <v>0</v>
          </cell>
          <cell r="AE240">
            <v>0</v>
          </cell>
          <cell r="AF240">
            <v>0</v>
          </cell>
          <cell r="AG240">
            <v>0</v>
          </cell>
          <cell r="AH240">
            <v>0</v>
          </cell>
          <cell r="AO240">
            <v>67</v>
          </cell>
          <cell r="AP240" t="str">
            <v>Resource</v>
          </cell>
          <cell r="AT240">
            <v>0</v>
          </cell>
          <cell r="AU240">
            <v>1487.42</v>
          </cell>
        </row>
        <row r="241">
          <cell r="AD241">
            <v>0</v>
          </cell>
          <cell r="AE241">
            <v>0</v>
          </cell>
          <cell r="AF241">
            <v>0</v>
          </cell>
          <cell r="AG241">
            <v>0</v>
          </cell>
          <cell r="AH241">
            <v>0</v>
          </cell>
          <cell r="AO241">
            <v>67</v>
          </cell>
          <cell r="AP241" t="str">
            <v>Promo</v>
          </cell>
          <cell r="AT241">
            <v>0</v>
          </cell>
          <cell r="AU241">
            <v>0</v>
          </cell>
        </row>
        <row r="242">
          <cell r="AD242">
            <v>0</v>
          </cell>
          <cell r="AE242">
            <v>0</v>
          </cell>
          <cell r="AF242">
            <v>0</v>
          </cell>
          <cell r="AG242">
            <v>0</v>
          </cell>
          <cell r="AH242">
            <v>0</v>
          </cell>
          <cell r="AO242">
            <v>67</v>
          </cell>
          <cell r="AP242" t="str">
            <v>FN</v>
          </cell>
          <cell r="AT242">
            <v>0</v>
          </cell>
          <cell r="AU242">
            <v>0</v>
          </cell>
        </row>
        <row r="243">
          <cell r="AD243">
            <v>0</v>
          </cell>
          <cell r="AE243">
            <v>0</v>
          </cell>
          <cell r="AF243">
            <v>0</v>
          </cell>
          <cell r="AG243">
            <v>0</v>
          </cell>
          <cell r="AH243">
            <v>0</v>
          </cell>
          <cell r="AO243">
            <v>67</v>
          </cell>
          <cell r="AP243" t="str">
            <v>Cons Other</v>
          </cell>
          <cell r="AT243">
            <v>0</v>
          </cell>
          <cell r="AU243">
            <v>166.9</v>
          </cell>
        </row>
        <row r="244">
          <cell r="AD244">
            <v>0</v>
          </cell>
          <cell r="AE244">
            <v>0</v>
          </cell>
          <cell r="AF244">
            <v>0</v>
          </cell>
          <cell r="AG244">
            <v>0</v>
          </cell>
          <cell r="AH244">
            <v>0</v>
          </cell>
          <cell r="AO244">
            <v>67</v>
          </cell>
          <cell r="AP244" t="str">
            <v>land</v>
          </cell>
          <cell r="AT244">
            <v>0</v>
          </cell>
          <cell r="AU244">
            <v>3681.37</v>
          </cell>
        </row>
        <row r="245">
          <cell r="AD245">
            <v>0</v>
          </cell>
          <cell r="AE245">
            <v>0</v>
          </cell>
          <cell r="AF245">
            <v>0</v>
          </cell>
          <cell r="AG245">
            <v>0</v>
          </cell>
          <cell r="AH245">
            <v>0</v>
          </cell>
          <cell r="AO245">
            <v>67</v>
          </cell>
          <cell r="AP245" t="str">
            <v>interconnect</v>
          </cell>
          <cell r="AT245">
            <v>0</v>
          </cell>
          <cell r="AU245">
            <v>0</v>
          </cell>
        </row>
        <row r="246">
          <cell r="AD246">
            <v>0</v>
          </cell>
          <cell r="AE246">
            <v>0</v>
          </cell>
          <cell r="AF246">
            <v>0</v>
          </cell>
          <cell r="AG246">
            <v>0</v>
          </cell>
          <cell r="AH246">
            <v>0</v>
          </cell>
          <cell r="AO246">
            <v>67</v>
          </cell>
          <cell r="AP246" t="str">
            <v>Legal</v>
          </cell>
          <cell r="AT246">
            <v>0</v>
          </cell>
          <cell r="AU246">
            <v>0</v>
          </cell>
        </row>
        <row r="247">
          <cell r="AD247">
            <v>0</v>
          </cell>
          <cell r="AE247">
            <v>0</v>
          </cell>
          <cell r="AF247">
            <v>0</v>
          </cell>
          <cell r="AG247">
            <v>0</v>
          </cell>
          <cell r="AH247">
            <v>0</v>
          </cell>
          <cell r="AO247">
            <v>67</v>
          </cell>
          <cell r="AP247" t="str">
            <v>Travel</v>
          </cell>
          <cell r="AT247">
            <v>0</v>
          </cell>
          <cell r="AU247">
            <v>0</v>
          </cell>
        </row>
        <row r="248">
          <cell r="AD248">
            <v>0</v>
          </cell>
          <cell r="AE248">
            <v>0</v>
          </cell>
          <cell r="AF248">
            <v>0</v>
          </cell>
          <cell r="AG248">
            <v>0</v>
          </cell>
          <cell r="AH248">
            <v>0</v>
          </cell>
          <cell r="AO248">
            <v>67</v>
          </cell>
          <cell r="AP248" t="str">
            <v>Other</v>
          </cell>
          <cell r="AT248">
            <v>0</v>
          </cell>
          <cell r="AU248">
            <v>0</v>
          </cell>
        </row>
        <row r="249">
          <cell r="AD249">
            <v>0</v>
          </cell>
          <cell r="AE249">
            <v>0</v>
          </cell>
          <cell r="AF249">
            <v>0</v>
          </cell>
          <cell r="AG249">
            <v>0</v>
          </cell>
          <cell r="AH249">
            <v>0</v>
          </cell>
          <cell r="AO249">
            <v>67</v>
          </cell>
          <cell r="AP249" t="str">
            <v>Fin</v>
          </cell>
          <cell r="AT249">
            <v>0</v>
          </cell>
          <cell r="AU249">
            <v>0</v>
          </cell>
        </row>
        <row r="250">
          <cell r="AD250">
            <v>0</v>
          </cell>
          <cell r="AE250">
            <v>0</v>
          </cell>
          <cell r="AF250">
            <v>0</v>
          </cell>
          <cell r="AG250">
            <v>0</v>
          </cell>
          <cell r="AH250">
            <v>0</v>
          </cell>
          <cell r="AO250">
            <v>67</v>
          </cell>
          <cell r="AT250">
            <v>0</v>
          </cell>
          <cell r="AU250">
            <v>5335.6900000000005</v>
          </cell>
        </row>
        <row r="253">
          <cell r="AD253">
            <v>0</v>
          </cell>
          <cell r="AE253">
            <v>0</v>
          </cell>
          <cell r="AF253">
            <v>0</v>
          </cell>
          <cell r="AG253">
            <v>0</v>
          </cell>
          <cell r="AH253">
            <v>0</v>
          </cell>
          <cell r="AT253">
            <v>0</v>
          </cell>
        </row>
        <row r="254">
          <cell r="AD254">
            <v>379754.99790000002</v>
          </cell>
          <cell r="AE254">
            <v>773185.64427000016</v>
          </cell>
          <cell r="AF254">
            <v>1152375.312602909</v>
          </cell>
          <cell r="AG254">
            <v>2831994.8767976752</v>
          </cell>
          <cell r="AH254">
            <v>2831994.8767976752</v>
          </cell>
          <cell r="AT254">
            <v>2831994.8767976752</v>
          </cell>
          <cell r="AU254">
            <v>6487990.8507496752</v>
          </cell>
        </row>
      </sheetData>
      <sheetData sheetId="8" refreshError="1">
        <row r="2">
          <cell r="AD2" t="str">
            <v>Q1</v>
          </cell>
          <cell r="AE2" t="str">
            <v>Q2</v>
          </cell>
          <cell r="AF2" t="str">
            <v>Q3</v>
          </cell>
          <cell r="AG2" t="str">
            <v>Q4</v>
          </cell>
          <cell r="AH2" t="str">
            <v>Total</v>
          </cell>
        </row>
        <row r="3">
          <cell r="AD3">
            <v>43160</v>
          </cell>
          <cell r="AE3">
            <v>43252</v>
          </cell>
          <cell r="AF3">
            <v>43344</v>
          </cell>
          <cell r="AG3">
            <v>43435</v>
          </cell>
          <cell r="AH3" t="str">
            <v>2017</v>
          </cell>
        </row>
        <row r="4">
          <cell r="AD4" t="str">
            <v>Actual</v>
          </cell>
          <cell r="AE4" t="str">
            <v>Actual</v>
          </cell>
          <cell r="AF4" t="str">
            <v>Actual</v>
          </cell>
          <cell r="AG4" t="str">
            <v>Actual</v>
          </cell>
          <cell r="AH4" t="str">
            <v>Actual</v>
          </cell>
          <cell r="AT4" t="str">
            <v>Q4 2018</v>
          </cell>
          <cell r="AU4" t="str">
            <v>Total</v>
          </cell>
        </row>
        <row r="6">
          <cell r="AD6">
            <v>656440.65999999992</v>
          </cell>
          <cell r="AE6">
            <v>896219.48999999987</v>
          </cell>
          <cell r="AF6">
            <v>967515.25999999989</v>
          </cell>
          <cell r="AG6">
            <v>1288334.6199999999</v>
          </cell>
          <cell r="AH6">
            <v>1288334.6199999999</v>
          </cell>
          <cell r="AT6">
            <v>1288334.6200000001</v>
          </cell>
          <cell r="AU6">
            <v>2193698.9</v>
          </cell>
        </row>
        <row r="8">
          <cell r="AD8">
            <v>0</v>
          </cell>
          <cell r="AE8">
            <v>0</v>
          </cell>
          <cell r="AF8">
            <v>0</v>
          </cell>
          <cell r="AG8">
            <v>0</v>
          </cell>
          <cell r="AH8">
            <v>0</v>
          </cell>
          <cell r="AO8">
            <v>80</v>
          </cell>
          <cell r="AP8" t="str">
            <v>Eng</v>
          </cell>
          <cell r="AT8">
            <v>0</v>
          </cell>
          <cell r="AU8">
            <v>0</v>
          </cell>
        </row>
        <row r="9">
          <cell r="AD9">
            <v>0</v>
          </cell>
          <cell r="AE9">
            <v>0</v>
          </cell>
          <cell r="AF9">
            <v>0</v>
          </cell>
          <cell r="AG9">
            <v>0</v>
          </cell>
          <cell r="AH9">
            <v>0</v>
          </cell>
          <cell r="AO9">
            <v>80</v>
          </cell>
          <cell r="AP9" t="str">
            <v>Env</v>
          </cell>
          <cell r="AT9">
            <v>0</v>
          </cell>
          <cell r="AU9">
            <v>0</v>
          </cell>
        </row>
        <row r="10">
          <cell r="AD10">
            <v>0</v>
          </cell>
          <cell r="AE10">
            <v>0</v>
          </cell>
          <cell r="AF10">
            <v>0</v>
          </cell>
          <cell r="AG10">
            <v>0</v>
          </cell>
          <cell r="AH10">
            <v>0</v>
          </cell>
          <cell r="AO10">
            <v>80</v>
          </cell>
          <cell r="AP10" t="str">
            <v>Resource</v>
          </cell>
          <cell r="AT10">
            <v>0</v>
          </cell>
          <cell r="AU10">
            <v>0</v>
          </cell>
        </row>
        <row r="11">
          <cell r="AD11">
            <v>0</v>
          </cell>
          <cell r="AE11">
            <v>0</v>
          </cell>
          <cell r="AF11">
            <v>0</v>
          </cell>
          <cell r="AG11">
            <v>0</v>
          </cell>
          <cell r="AH11">
            <v>0</v>
          </cell>
          <cell r="AO11">
            <v>80</v>
          </cell>
          <cell r="AP11" t="str">
            <v>Promo</v>
          </cell>
          <cell r="AT11">
            <v>0</v>
          </cell>
          <cell r="AU11">
            <v>0</v>
          </cell>
        </row>
        <row r="12">
          <cell r="AD12">
            <v>0</v>
          </cell>
          <cell r="AE12">
            <v>0</v>
          </cell>
          <cell r="AF12">
            <v>0</v>
          </cell>
          <cell r="AG12">
            <v>0</v>
          </cell>
          <cell r="AH12">
            <v>0</v>
          </cell>
          <cell r="AO12">
            <v>80</v>
          </cell>
          <cell r="AP12" t="str">
            <v>FN</v>
          </cell>
          <cell r="AT12">
            <v>0</v>
          </cell>
          <cell r="AU12">
            <v>0</v>
          </cell>
        </row>
        <row r="13">
          <cell r="AD13">
            <v>0</v>
          </cell>
          <cell r="AE13">
            <v>0</v>
          </cell>
          <cell r="AF13">
            <v>0</v>
          </cell>
          <cell r="AG13">
            <v>0</v>
          </cell>
          <cell r="AH13">
            <v>0</v>
          </cell>
          <cell r="AO13">
            <v>80</v>
          </cell>
          <cell r="AP13" t="str">
            <v>Cons Other</v>
          </cell>
          <cell r="AT13">
            <v>0</v>
          </cell>
          <cell r="AU13">
            <v>0</v>
          </cell>
        </row>
        <row r="14">
          <cell r="AD14">
            <v>0</v>
          </cell>
          <cell r="AE14">
            <v>0</v>
          </cell>
          <cell r="AF14">
            <v>0</v>
          </cell>
          <cell r="AG14">
            <v>0</v>
          </cell>
          <cell r="AH14">
            <v>0</v>
          </cell>
          <cell r="AO14">
            <v>80</v>
          </cell>
          <cell r="AP14" t="str">
            <v>land</v>
          </cell>
          <cell r="AT14">
            <v>0</v>
          </cell>
          <cell r="AU14">
            <v>0</v>
          </cell>
        </row>
        <row r="15">
          <cell r="AD15">
            <v>0</v>
          </cell>
          <cell r="AE15">
            <v>0</v>
          </cell>
          <cell r="AF15">
            <v>0</v>
          </cell>
          <cell r="AG15">
            <v>0</v>
          </cell>
          <cell r="AH15">
            <v>0</v>
          </cell>
          <cell r="AO15">
            <v>80</v>
          </cell>
          <cell r="AP15" t="str">
            <v>interconnect</v>
          </cell>
          <cell r="AT15">
            <v>0</v>
          </cell>
          <cell r="AU15">
            <v>9768.26</v>
          </cell>
        </row>
        <row r="16">
          <cell r="AD16">
            <v>120665.96</v>
          </cell>
          <cell r="AE16">
            <v>0</v>
          </cell>
          <cell r="AF16">
            <v>0</v>
          </cell>
          <cell r="AG16">
            <v>0</v>
          </cell>
          <cell r="AH16">
            <v>0</v>
          </cell>
          <cell r="AO16">
            <v>80</v>
          </cell>
          <cell r="AP16" t="str">
            <v>Legal</v>
          </cell>
          <cell r="AT16">
            <v>0</v>
          </cell>
          <cell r="AU16">
            <v>0</v>
          </cell>
        </row>
        <row r="17">
          <cell r="AD17">
            <v>0</v>
          </cell>
          <cell r="AE17">
            <v>0</v>
          </cell>
          <cell r="AF17">
            <v>0</v>
          </cell>
          <cell r="AG17">
            <v>117.98</v>
          </cell>
          <cell r="AH17">
            <v>117.98</v>
          </cell>
          <cell r="AO17">
            <v>80</v>
          </cell>
          <cell r="AP17" t="str">
            <v>Travel</v>
          </cell>
          <cell r="AT17">
            <v>117.98</v>
          </cell>
          <cell r="AU17">
            <v>199.31999999999653</v>
          </cell>
        </row>
        <row r="18">
          <cell r="AD18">
            <v>0</v>
          </cell>
          <cell r="AE18">
            <v>0</v>
          </cell>
          <cell r="AF18">
            <v>0</v>
          </cell>
          <cell r="AG18">
            <v>0</v>
          </cell>
          <cell r="AH18">
            <v>0</v>
          </cell>
          <cell r="AO18">
            <v>80</v>
          </cell>
          <cell r="AP18" t="str">
            <v>Other</v>
          </cell>
          <cell r="AT18">
            <v>0</v>
          </cell>
          <cell r="AU18">
            <v>-81.340000000000018</v>
          </cell>
        </row>
        <row r="19">
          <cell r="AD19">
            <v>0</v>
          </cell>
          <cell r="AE19">
            <v>0</v>
          </cell>
          <cell r="AF19">
            <v>0</v>
          </cell>
          <cell r="AG19">
            <v>0</v>
          </cell>
          <cell r="AH19">
            <v>0</v>
          </cell>
          <cell r="AO19">
            <v>80</v>
          </cell>
          <cell r="AP19" t="str">
            <v>Fin</v>
          </cell>
          <cell r="AT19">
            <v>0</v>
          </cell>
          <cell r="AU19">
            <v>0</v>
          </cell>
        </row>
        <row r="20">
          <cell r="AD20">
            <v>120665.96</v>
          </cell>
          <cell r="AE20">
            <v>0</v>
          </cell>
          <cell r="AF20">
            <v>0</v>
          </cell>
          <cell r="AG20">
            <v>117.98</v>
          </cell>
          <cell r="AH20">
            <v>117.98</v>
          </cell>
          <cell r="AO20">
            <v>80</v>
          </cell>
          <cell r="AT20">
            <v>117.98</v>
          </cell>
          <cell r="AU20">
            <v>9886.2399999999961</v>
          </cell>
        </row>
        <row r="22">
          <cell r="AD22">
            <v>19681.039999999997</v>
          </cell>
          <cell r="AE22">
            <v>19681.039999999997</v>
          </cell>
          <cell r="AF22">
            <v>45459.86</v>
          </cell>
          <cell r="AG22">
            <v>45459.86</v>
          </cell>
          <cell r="AH22">
            <v>45459.86</v>
          </cell>
          <cell r="AO22">
            <v>81</v>
          </cell>
          <cell r="AP22" t="str">
            <v>Eng</v>
          </cell>
          <cell r="AT22">
            <v>45459.86</v>
          </cell>
          <cell r="AU22">
            <v>146459.85999999999</v>
          </cell>
        </row>
        <row r="23">
          <cell r="AD23">
            <v>12910</v>
          </cell>
          <cell r="AE23">
            <v>12910</v>
          </cell>
          <cell r="AF23">
            <v>12910</v>
          </cell>
          <cell r="AG23">
            <v>12910</v>
          </cell>
          <cell r="AH23">
            <v>12910</v>
          </cell>
          <cell r="AO23">
            <v>81</v>
          </cell>
          <cell r="AP23" t="str">
            <v>Env</v>
          </cell>
          <cell r="AT23">
            <v>12910</v>
          </cell>
          <cell r="AU23">
            <v>12910</v>
          </cell>
        </row>
        <row r="24">
          <cell r="AD24">
            <v>0</v>
          </cell>
          <cell r="AE24">
            <v>0</v>
          </cell>
          <cell r="AF24">
            <v>0</v>
          </cell>
          <cell r="AG24">
            <v>0</v>
          </cell>
          <cell r="AH24">
            <v>0</v>
          </cell>
          <cell r="AO24">
            <v>81</v>
          </cell>
          <cell r="AP24" t="str">
            <v>Resource</v>
          </cell>
          <cell r="AT24">
            <v>0</v>
          </cell>
          <cell r="AU24">
            <v>0</v>
          </cell>
        </row>
        <row r="25">
          <cell r="AD25">
            <v>8129.49</v>
          </cell>
          <cell r="AE25">
            <v>8129.49</v>
          </cell>
          <cell r="AF25">
            <v>8129.49</v>
          </cell>
          <cell r="AG25">
            <v>8129.49</v>
          </cell>
          <cell r="AH25">
            <v>8129.49</v>
          </cell>
          <cell r="AO25">
            <v>81</v>
          </cell>
          <cell r="AP25" t="str">
            <v>Promo</v>
          </cell>
          <cell r="AT25">
            <v>8129.49</v>
          </cell>
          <cell r="AU25">
            <v>8129.49</v>
          </cell>
        </row>
        <row r="26">
          <cell r="AD26">
            <v>0</v>
          </cell>
          <cell r="AE26">
            <v>0</v>
          </cell>
          <cell r="AF26">
            <v>0</v>
          </cell>
          <cell r="AG26">
            <v>0</v>
          </cell>
          <cell r="AH26">
            <v>0</v>
          </cell>
          <cell r="AO26">
            <v>81</v>
          </cell>
          <cell r="AP26" t="str">
            <v>FN</v>
          </cell>
          <cell r="AT26">
            <v>0</v>
          </cell>
          <cell r="AU26">
            <v>0</v>
          </cell>
        </row>
        <row r="27">
          <cell r="AD27">
            <v>192045.11</v>
          </cell>
          <cell r="AE27">
            <v>200693.4</v>
          </cell>
          <cell r="AF27">
            <v>200693.4</v>
          </cell>
          <cell r="AG27">
            <v>218382.09</v>
          </cell>
          <cell r="AH27">
            <v>218382.09</v>
          </cell>
          <cell r="AO27">
            <v>81</v>
          </cell>
          <cell r="AP27" t="str">
            <v>Cons Other</v>
          </cell>
          <cell r="AT27">
            <v>218382.09</v>
          </cell>
          <cell r="AU27">
            <v>776083.68</v>
          </cell>
        </row>
        <row r="28">
          <cell r="AD28">
            <v>0</v>
          </cell>
          <cell r="AE28">
            <v>0</v>
          </cell>
          <cell r="AF28">
            <v>0</v>
          </cell>
          <cell r="AG28">
            <v>0</v>
          </cell>
          <cell r="AH28">
            <v>0</v>
          </cell>
          <cell r="AO28">
            <v>81</v>
          </cell>
          <cell r="AP28" t="str">
            <v>land</v>
          </cell>
          <cell r="AT28">
            <v>0</v>
          </cell>
          <cell r="AU28">
            <v>0</v>
          </cell>
        </row>
        <row r="29">
          <cell r="AD29">
            <v>0</v>
          </cell>
          <cell r="AE29">
            <v>0</v>
          </cell>
          <cell r="AF29">
            <v>0</v>
          </cell>
          <cell r="AG29">
            <v>0</v>
          </cell>
          <cell r="AH29">
            <v>0</v>
          </cell>
          <cell r="AO29">
            <v>81</v>
          </cell>
          <cell r="AP29" t="str">
            <v>interconnect</v>
          </cell>
          <cell r="AT29">
            <v>0</v>
          </cell>
          <cell r="AU29">
            <v>0</v>
          </cell>
        </row>
        <row r="30">
          <cell r="AD30">
            <v>62927.700000000012</v>
          </cell>
          <cell r="AE30">
            <v>188739.26</v>
          </cell>
          <cell r="AF30">
            <v>188739.26</v>
          </cell>
          <cell r="AG30">
            <v>188739.26</v>
          </cell>
          <cell r="AH30">
            <v>188739.26</v>
          </cell>
          <cell r="AO30">
            <v>81</v>
          </cell>
          <cell r="AP30" t="str">
            <v>Legal</v>
          </cell>
          <cell r="AT30">
            <v>188739.26</v>
          </cell>
          <cell r="AU30">
            <v>366318.55</v>
          </cell>
        </row>
        <row r="31">
          <cell r="AD31">
            <v>62797.47</v>
          </cell>
          <cell r="AE31">
            <v>66885.930000000008</v>
          </cell>
          <cell r="AF31">
            <v>66885.930000000008</v>
          </cell>
          <cell r="AG31">
            <v>66885.930000000008</v>
          </cell>
          <cell r="AH31">
            <v>66885.930000000008</v>
          </cell>
          <cell r="AO31">
            <v>81</v>
          </cell>
          <cell r="AP31" t="str">
            <v>Travel</v>
          </cell>
          <cell r="AT31">
            <v>66885.930000000008</v>
          </cell>
          <cell r="AU31">
            <v>122170.53</v>
          </cell>
        </row>
        <row r="32">
          <cell r="AD32">
            <v>3229.5300000000016</v>
          </cell>
          <cell r="AE32">
            <v>4075.7600000000016</v>
          </cell>
          <cell r="AF32">
            <v>4075.7600000000016</v>
          </cell>
          <cell r="AG32">
            <v>4075.7600000000016</v>
          </cell>
          <cell r="AH32">
            <v>4075.7600000000016</v>
          </cell>
          <cell r="AO32">
            <v>81</v>
          </cell>
          <cell r="AP32" t="str">
            <v>Other</v>
          </cell>
          <cell r="AT32">
            <v>4075.7600000000016</v>
          </cell>
          <cell r="AU32">
            <v>8106.300000000002</v>
          </cell>
        </row>
        <row r="33">
          <cell r="AD33">
            <v>174054.36</v>
          </cell>
          <cell r="AE33">
            <v>393722.89999999997</v>
          </cell>
          <cell r="AF33">
            <v>393722.89999999997</v>
          </cell>
          <cell r="AG33">
            <v>393722.89999999997</v>
          </cell>
          <cell r="AH33">
            <v>393722.89999999997</v>
          </cell>
          <cell r="AO33">
            <v>81</v>
          </cell>
          <cell r="AP33" t="str">
            <v>Fin</v>
          </cell>
          <cell r="AT33">
            <v>393722.89999999997</v>
          </cell>
          <cell r="AU33">
            <v>393722.89999999997</v>
          </cell>
        </row>
        <row r="34">
          <cell r="AD34">
            <v>535774.69999999995</v>
          </cell>
          <cell r="AE34">
            <v>894837.78</v>
          </cell>
          <cell r="AF34">
            <v>920616.59999999986</v>
          </cell>
          <cell r="AG34">
            <v>938305.29</v>
          </cell>
          <cell r="AH34">
            <v>938305.29</v>
          </cell>
          <cell r="AO34">
            <v>81</v>
          </cell>
          <cell r="AT34">
            <v>938305.29</v>
          </cell>
          <cell r="AU34">
            <v>1833901.31</v>
          </cell>
        </row>
        <row r="36">
          <cell r="AD36">
            <v>0</v>
          </cell>
          <cell r="AE36">
            <v>0</v>
          </cell>
          <cell r="AF36">
            <v>0</v>
          </cell>
          <cell r="AG36">
            <v>0</v>
          </cell>
          <cell r="AH36">
            <v>0</v>
          </cell>
          <cell r="AO36">
            <v>94</v>
          </cell>
          <cell r="AP36" t="str">
            <v>Eng</v>
          </cell>
          <cell r="AT36">
            <v>0</v>
          </cell>
          <cell r="AU36">
            <v>0</v>
          </cell>
        </row>
        <row r="37">
          <cell r="AD37">
            <v>0</v>
          </cell>
          <cell r="AE37">
            <v>0</v>
          </cell>
          <cell r="AF37">
            <v>0</v>
          </cell>
          <cell r="AG37">
            <v>37544.76</v>
          </cell>
          <cell r="AH37">
            <v>37544.76</v>
          </cell>
          <cell r="AO37">
            <v>94</v>
          </cell>
          <cell r="AP37" t="str">
            <v>Env</v>
          </cell>
          <cell r="AT37">
            <v>37544.76</v>
          </cell>
          <cell r="AU37">
            <v>37544.76</v>
          </cell>
        </row>
        <row r="38">
          <cell r="AD38">
            <v>0</v>
          </cell>
          <cell r="AE38">
            <v>0</v>
          </cell>
          <cell r="AF38">
            <v>0</v>
          </cell>
          <cell r="AG38">
            <v>0</v>
          </cell>
          <cell r="AH38">
            <v>0</v>
          </cell>
          <cell r="AO38">
            <v>94</v>
          </cell>
          <cell r="AP38" t="str">
            <v>Resource</v>
          </cell>
          <cell r="AT38">
            <v>0</v>
          </cell>
          <cell r="AU38">
            <v>0</v>
          </cell>
        </row>
        <row r="39">
          <cell r="AD39">
            <v>0</v>
          </cell>
          <cell r="AE39">
            <v>0</v>
          </cell>
          <cell r="AF39">
            <v>0</v>
          </cell>
          <cell r="AG39">
            <v>0</v>
          </cell>
          <cell r="AH39">
            <v>0</v>
          </cell>
          <cell r="AO39">
            <v>94</v>
          </cell>
          <cell r="AP39" t="str">
            <v>Promo</v>
          </cell>
          <cell r="AT39">
            <v>0</v>
          </cell>
          <cell r="AU39">
            <v>0</v>
          </cell>
        </row>
        <row r="40">
          <cell r="AD40">
            <v>0</v>
          </cell>
          <cell r="AE40">
            <v>0</v>
          </cell>
          <cell r="AF40">
            <v>0</v>
          </cell>
          <cell r="AG40">
            <v>0</v>
          </cell>
          <cell r="AH40">
            <v>0</v>
          </cell>
          <cell r="AO40">
            <v>94</v>
          </cell>
          <cell r="AP40" t="str">
            <v>FN</v>
          </cell>
          <cell r="AT40">
            <v>0</v>
          </cell>
          <cell r="AU40">
            <v>0</v>
          </cell>
        </row>
        <row r="41">
          <cell r="AD41">
            <v>0</v>
          </cell>
          <cell r="AE41">
            <v>0</v>
          </cell>
          <cell r="AF41">
            <v>4330.8</v>
          </cell>
          <cell r="AG41">
            <v>192019.97999999998</v>
          </cell>
          <cell r="AH41">
            <v>192019.97999999998</v>
          </cell>
          <cell r="AO41">
            <v>94</v>
          </cell>
          <cell r="AP41" t="str">
            <v>Cons Other</v>
          </cell>
          <cell r="AT41">
            <v>192019.97999999998</v>
          </cell>
          <cell r="AU41">
            <v>192019.97999999998</v>
          </cell>
        </row>
        <row r="42">
          <cell r="AD42">
            <v>0</v>
          </cell>
          <cell r="AE42">
            <v>0</v>
          </cell>
          <cell r="AF42">
            <v>0</v>
          </cell>
          <cell r="AG42">
            <v>0</v>
          </cell>
          <cell r="AH42">
            <v>0</v>
          </cell>
          <cell r="AO42">
            <v>94</v>
          </cell>
          <cell r="AP42" t="str">
            <v>land</v>
          </cell>
          <cell r="AT42">
            <v>0</v>
          </cell>
          <cell r="AU42">
            <v>0</v>
          </cell>
        </row>
        <row r="43">
          <cell r="AD43">
            <v>0</v>
          </cell>
          <cell r="AE43">
            <v>0</v>
          </cell>
          <cell r="AF43">
            <v>0</v>
          </cell>
          <cell r="AG43">
            <v>41797.300000000003</v>
          </cell>
          <cell r="AH43">
            <v>41797.300000000003</v>
          </cell>
          <cell r="AO43">
            <v>94</v>
          </cell>
          <cell r="AP43" t="str">
            <v>interconnect</v>
          </cell>
          <cell r="AT43">
            <v>41797.300000000003</v>
          </cell>
          <cell r="AU43">
            <v>41797.300000000003</v>
          </cell>
        </row>
        <row r="44">
          <cell r="AD44">
            <v>0</v>
          </cell>
          <cell r="AE44">
            <v>0</v>
          </cell>
          <cell r="AF44">
            <v>38817.68</v>
          </cell>
          <cell r="AG44">
            <v>58718.619999999995</v>
          </cell>
          <cell r="AH44">
            <v>58718.619999999995</v>
          </cell>
          <cell r="AO44">
            <v>94</v>
          </cell>
          <cell r="AP44" t="str">
            <v>Legal</v>
          </cell>
          <cell r="AT44">
            <v>58718.619999999995</v>
          </cell>
          <cell r="AU44">
            <v>58718.619999999995</v>
          </cell>
        </row>
        <row r="45">
          <cell r="AD45">
            <v>0</v>
          </cell>
          <cell r="AE45">
            <v>1381.71</v>
          </cell>
          <cell r="AF45">
            <v>3061.99</v>
          </cell>
          <cell r="AG45">
            <v>18266.780000000002</v>
          </cell>
          <cell r="AH45">
            <v>18266.780000000002</v>
          </cell>
          <cell r="AO45">
            <v>94</v>
          </cell>
          <cell r="AP45" t="str">
            <v>Travel</v>
          </cell>
          <cell r="AT45">
            <v>18266.780000000002</v>
          </cell>
          <cell r="AU45">
            <v>18266.780000000002</v>
          </cell>
        </row>
        <row r="46">
          <cell r="AD46">
            <v>0</v>
          </cell>
          <cell r="AE46">
            <v>0</v>
          </cell>
          <cell r="AF46">
            <v>688.18999999999994</v>
          </cell>
          <cell r="AG46">
            <v>1563.9099999999999</v>
          </cell>
          <cell r="AH46">
            <v>1563.9099999999999</v>
          </cell>
          <cell r="AO46">
            <v>94</v>
          </cell>
          <cell r="AP46" t="str">
            <v>Other</v>
          </cell>
          <cell r="AT46">
            <v>1563.9099999999999</v>
          </cell>
          <cell r="AU46">
            <v>1563.9099999999999</v>
          </cell>
        </row>
        <row r="47">
          <cell r="AD47">
            <v>0</v>
          </cell>
          <cell r="AE47">
            <v>0</v>
          </cell>
          <cell r="AF47">
            <v>0</v>
          </cell>
          <cell r="AG47">
            <v>0</v>
          </cell>
          <cell r="AH47">
            <v>0</v>
          </cell>
          <cell r="AO47">
            <v>94</v>
          </cell>
          <cell r="AP47" t="str">
            <v>Fin</v>
          </cell>
          <cell r="AT47">
            <v>0</v>
          </cell>
          <cell r="AU47">
            <v>0</v>
          </cell>
        </row>
        <row r="48">
          <cell r="AD48">
            <v>0</v>
          </cell>
          <cell r="AE48">
            <v>1381.71</v>
          </cell>
          <cell r="AF48">
            <v>46898.66</v>
          </cell>
          <cell r="AG48">
            <v>349911.35</v>
          </cell>
          <cell r="AH48">
            <v>349911.35</v>
          </cell>
          <cell r="AO48">
            <v>94</v>
          </cell>
          <cell r="AT48">
            <v>349911.35</v>
          </cell>
          <cell r="AU48">
            <v>349911.35</v>
          </cell>
        </row>
        <row r="50">
          <cell r="AD50">
            <v>0</v>
          </cell>
          <cell r="AE50">
            <v>0</v>
          </cell>
          <cell r="AF50">
            <v>0</v>
          </cell>
          <cell r="AG50">
            <v>0</v>
          </cell>
          <cell r="AH50">
            <v>0</v>
          </cell>
          <cell r="AO50">
            <v>81</v>
          </cell>
          <cell r="AP50" t="str">
            <v>Eng</v>
          </cell>
          <cell r="AT50">
            <v>0</v>
          </cell>
          <cell r="AU50">
            <v>0</v>
          </cell>
        </row>
        <row r="51">
          <cell r="AD51">
            <v>0</v>
          </cell>
          <cell r="AE51">
            <v>0</v>
          </cell>
          <cell r="AF51">
            <v>0</v>
          </cell>
          <cell r="AG51">
            <v>0</v>
          </cell>
          <cell r="AH51">
            <v>0</v>
          </cell>
          <cell r="AO51">
            <v>81</v>
          </cell>
          <cell r="AP51" t="str">
            <v>Env</v>
          </cell>
          <cell r="AT51">
            <v>0</v>
          </cell>
          <cell r="AU51">
            <v>0</v>
          </cell>
        </row>
        <row r="52">
          <cell r="AD52">
            <v>0</v>
          </cell>
          <cell r="AE52">
            <v>0</v>
          </cell>
          <cell r="AF52">
            <v>0</v>
          </cell>
          <cell r="AG52">
            <v>0</v>
          </cell>
          <cell r="AH52">
            <v>0</v>
          </cell>
          <cell r="AO52">
            <v>81</v>
          </cell>
          <cell r="AP52" t="str">
            <v>Resource</v>
          </cell>
          <cell r="AT52">
            <v>0</v>
          </cell>
          <cell r="AU52">
            <v>0</v>
          </cell>
        </row>
        <row r="53">
          <cell r="AD53">
            <v>0</v>
          </cell>
          <cell r="AE53">
            <v>0</v>
          </cell>
          <cell r="AF53">
            <v>0</v>
          </cell>
          <cell r="AG53">
            <v>0</v>
          </cell>
          <cell r="AH53">
            <v>0</v>
          </cell>
          <cell r="AO53">
            <v>81</v>
          </cell>
          <cell r="AP53" t="str">
            <v>Promo</v>
          </cell>
          <cell r="AT53">
            <v>0</v>
          </cell>
          <cell r="AU53">
            <v>0</v>
          </cell>
        </row>
        <row r="54">
          <cell r="AD54">
            <v>0</v>
          </cell>
          <cell r="AE54">
            <v>0</v>
          </cell>
          <cell r="AF54">
            <v>0</v>
          </cell>
          <cell r="AG54">
            <v>0</v>
          </cell>
          <cell r="AH54">
            <v>0</v>
          </cell>
          <cell r="AO54">
            <v>81</v>
          </cell>
          <cell r="AP54" t="str">
            <v>FN</v>
          </cell>
          <cell r="AT54">
            <v>0</v>
          </cell>
          <cell r="AU54">
            <v>0</v>
          </cell>
        </row>
        <row r="55">
          <cell r="AD55">
            <v>0</v>
          </cell>
          <cell r="AE55">
            <v>0</v>
          </cell>
          <cell r="AF55">
            <v>0</v>
          </cell>
          <cell r="AG55">
            <v>0</v>
          </cell>
          <cell r="AH55">
            <v>0</v>
          </cell>
          <cell r="AO55">
            <v>81</v>
          </cell>
          <cell r="AP55" t="str">
            <v>Cons Other</v>
          </cell>
          <cell r="AT55">
            <v>0</v>
          </cell>
          <cell r="AU55">
            <v>0</v>
          </cell>
        </row>
        <row r="56">
          <cell r="AD56">
            <v>0</v>
          </cell>
          <cell r="AE56">
            <v>0</v>
          </cell>
          <cell r="AF56">
            <v>0</v>
          </cell>
          <cell r="AG56">
            <v>0</v>
          </cell>
          <cell r="AH56">
            <v>0</v>
          </cell>
          <cell r="AO56">
            <v>81</v>
          </cell>
          <cell r="AP56" t="str">
            <v>land</v>
          </cell>
          <cell r="AT56">
            <v>0</v>
          </cell>
          <cell r="AU56">
            <v>0</v>
          </cell>
        </row>
        <row r="57">
          <cell r="AD57">
            <v>0</v>
          </cell>
          <cell r="AE57">
            <v>0</v>
          </cell>
          <cell r="AF57">
            <v>0</v>
          </cell>
          <cell r="AG57">
            <v>0</v>
          </cell>
          <cell r="AH57">
            <v>0</v>
          </cell>
          <cell r="AO57">
            <v>81</v>
          </cell>
          <cell r="AP57" t="str">
            <v>interconnect</v>
          </cell>
          <cell r="AT57">
            <v>0</v>
          </cell>
          <cell r="AU57">
            <v>0</v>
          </cell>
        </row>
        <row r="58">
          <cell r="AD58">
            <v>0</v>
          </cell>
          <cell r="AE58">
            <v>0</v>
          </cell>
          <cell r="AF58">
            <v>0</v>
          </cell>
          <cell r="AG58">
            <v>0</v>
          </cell>
          <cell r="AH58">
            <v>0</v>
          </cell>
          <cell r="AO58">
            <v>81</v>
          </cell>
          <cell r="AP58" t="str">
            <v>Legal</v>
          </cell>
          <cell r="AT58">
            <v>0</v>
          </cell>
          <cell r="AU58">
            <v>0</v>
          </cell>
        </row>
        <row r="59">
          <cell r="AD59">
            <v>0</v>
          </cell>
          <cell r="AE59">
            <v>0</v>
          </cell>
          <cell r="AF59">
            <v>0</v>
          </cell>
          <cell r="AG59">
            <v>0</v>
          </cell>
          <cell r="AH59">
            <v>0</v>
          </cell>
          <cell r="AO59">
            <v>81</v>
          </cell>
          <cell r="AP59" t="str">
            <v>Travel</v>
          </cell>
          <cell r="AT59">
            <v>0</v>
          </cell>
          <cell r="AU59">
            <v>0</v>
          </cell>
        </row>
        <row r="60">
          <cell r="AD60">
            <v>0</v>
          </cell>
          <cell r="AE60">
            <v>0</v>
          </cell>
          <cell r="AF60">
            <v>0</v>
          </cell>
          <cell r="AG60">
            <v>0</v>
          </cell>
          <cell r="AH60">
            <v>0</v>
          </cell>
          <cell r="AO60">
            <v>81</v>
          </cell>
          <cell r="AP60" t="str">
            <v>Other</v>
          </cell>
          <cell r="AT60">
            <v>0</v>
          </cell>
          <cell r="AU60">
            <v>0</v>
          </cell>
        </row>
        <row r="61">
          <cell r="AD61">
            <v>0</v>
          </cell>
          <cell r="AE61">
            <v>0</v>
          </cell>
          <cell r="AF61">
            <v>0</v>
          </cell>
          <cell r="AG61">
            <v>0</v>
          </cell>
          <cell r="AH61">
            <v>0</v>
          </cell>
          <cell r="AO61">
            <v>81</v>
          </cell>
          <cell r="AP61" t="str">
            <v>Fin</v>
          </cell>
          <cell r="AT61">
            <v>0</v>
          </cell>
          <cell r="AU61">
            <v>0</v>
          </cell>
        </row>
        <row r="62">
          <cell r="AD62">
            <v>0</v>
          </cell>
          <cell r="AE62">
            <v>0</v>
          </cell>
          <cell r="AF62">
            <v>0</v>
          </cell>
          <cell r="AG62">
            <v>0</v>
          </cell>
          <cell r="AH62">
            <v>0</v>
          </cell>
          <cell r="AO62">
            <v>81</v>
          </cell>
          <cell r="AT62">
            <v>0</v>
          </cell>
          <cell r="AU62">
            <v>0</v>
          </cell>
        </row>
        <row r="64">
          <cell r="AD64">
            <v>0</v>
          </cell>
          <cell r="AE64">
            <v>0</v>
          </cell>
          <cell r="AF64">
            <v>0</v>
          </cell>
          <cell r="AG64">
            <v>0</v>
          </cell>
          <cell r="AH64">
            <v>0</v>
          </cell>
          <cell r="AT64">
            <v>0</v>
          </cell>
          <cell r="AU64">
            <v>0</v>
          </cell>
        </row>
        <row r="66">
          <cell r="AD66">
            <v>0</v>
          </cell>
          <cell r="AE66">
            <v>0</v>
          </cell>
          <cell r="AF66">
            <v>0</v>
          </cell>
          <cell r="AG66">
            <v>0</v>
          </cell>
          <cell r="AH66">
            <v>0</v>
          </cell>
          <cell r="AO66" t="str">
            <v>xx</v>
          </cell>
          <cell r="AP66" t="str">
            <v>Eng</v>
          </cell>
          <cell r="AT66">
            <v>0</v>
          </cell>
          <cell r="AU66">
            <v>0</v>
          </cell>
        </row>
        <row r="67">
          <cell r="AD67">
            <v>0</v>
          </cell>
          <cell r="AE67">
            <v>0</v>
          </cell>
          <cell r="AF67">
            <v>0</v>
          </cell>
          <cell r="AG67">
            <v>0</v>
          </cell>
          <cell r="AH67">
            <v>0</v>
          </cell>
          <cell r="AO67" t="str">
            <v>xx</v>
          </cell>
          <cell r="AP67" t="str">
            <v>Env</v>
          </cell>
          <cell r="AT67">
            <v>0</v>
          </cell>
          <cell r="AU67">
            <v>0</v>
          </cell>
        </row>
        <row r="68">
          <cell r="AD68">
            <v>0</v>
          </cell>
          <cell r="AE68">
            <v>0</v>
          </cell>
          <cell r="AF68">
            <v>0</v>
          </cell>
          <cell r="AG68">
            <v>0</v>
          </cell>
          <cell r="AH68">
            <v>0</v>
          </cell>
          <cell r="AO68" t="str">
            <v>xx</v>
          </cell>
          <cell r="AP68" t="str">
            <v>Resource</v>
          </cell>
          <cell r="AT68">
            <v>0</v>
          </cell>
          <cell r="AU68">
            <v>0</v>
          </cell>
        </row>
        <row r="69">
          <cell r="AD69">
            <v>0</v>
          </cell>
          <cell r="AE69">
            <v>0</v>
          </cell>
          <cell r="AF69">
            <v>0</v>
          </cell>
          <cell r="AG69">
            <v>0</v>
          </cell>
          <cell r="AH69">
            <v>0</v>
          </cell>
          <cell r="AO69" t="str">
            <v>xx</v>
          </cell>
          <cell r="AP69" t="str">
            <v>Promo</v>
          </cell>
          <cell r="AT69">
            <v>0</v>
          </cell>
          <cell r="AU69">
            <v>0</v>
          </cell>
        </row>
        <row r="70">
          <cell r="AD70">
            <v>0</v>
          </cell>
          <cell r="AE70">
            <v>0</v>
          </cell>
          <cell r="AF70">
            <v>0</v>
          </cell>
          <cell r="AG70">
            <v>0</v>
          </cell>
          <cell r="AH70">
            <v>0</v>
          </cell>
          <cell r="AO70" t="str">
            <v>xx</v>
          </cell>
          <cell r="AP70" t="str">
            <v>FN</v>
          </cell>
          <cell r="AT70">
            <v>0</v>
          </cell>
          <cell r="AU70">
            <v>0</v>
          </cell>
        </row>
        <row r="71">
          <cell r="AD71">
            <v>0</v>
          </cell>
          <cell r="AE71">
            <v>0</v>
          </cell>
          <cell r="AF71">
            <v>0</v>
          </cell>
          <cell r="AG71">
            <v>0</v>
          </cell>
          <cell r="AH71">
            <v>0</v>
          </cell>
          <cell r="AO71" t="str">
            <v>xx</v>
          </cell>
          <cell r="AP71" t="str">
            <v>Cons Other</v>
          </cell>
          <cell r="AT71">
            <v>0</v>
          </cell>
          <cell r="AU71">
            <v>0</v>
          </cell>
        </row>
        <row r="72">
          <cell r="AD72">
            <v>0</v>
          </cell>
          <cell r="AE72">
            <v>0</v>
          </cell>
          <cell r="AF72">
            <v>0</v>
          </cell>
          <cell r="AG72">
            <v>0</v>
          </cell>
          <cell r="AH72">
            <v>0</v>
          </cell>
          <cell r="AO72" t="str">
            <v>xx</v>
          </cell>
          <cell r="AP72" t="str">
            <v>land</v>
          </cell>
          <cell r="AT72">
            <v>0</v>
          </cell>
          <cell r="AU72">
            <v>0</v>
          </cell>
        </row>
        <row r="73">
          <cell r="AD73">
            <v>0</v>
          </cell>
          <cell r="AE73">
            <v>0</v>
          </cell>
          <cell r="AF73">
            <v>0</v>
          </cell>
          <cell r="AG73">
            <v>0</v>
          </cell>
          <cell r="AH73">
            <v>0</v>
          </cell>
          <cell r="AO73" t="str">
            <v>xx</v>
          </cell>
          <cell r="AP73" t="str">
            <v>interconnect</v>
          </cell>
          <cell r="AT73">
            <v>0</v>
          </cell>
          <cell r="AU73">
            <v>0</v>
          </cell>
        </row>
        <row r="74">
          <cell r="AD74">
            <v>0</v>
          </cell>
          <cell r="AE74">
            <v>0</v>
          </cell>
          <cell r="AF74">
            <v>0</v>
          </cell>
          <cell r="AG74">
            <v>0</v>
          </cell>
          <cell r="AH74">
            <v>0</v>
          </cell>
          <cell r="AO74" t="str">
            <v>xx</v>
          </cell>
          <cell r="AP74" t="str">
            <v>Legal</v>
          </cell>
          <cell r="AT74">
            <v>0</v>
          </cell>
          <cell r="AU74">
            <v>0</v>
          </cell>
        </row>
        <row r="75">
          <cell r="AD75">
            <v>0</v>
          </cell>
          <cell r="AE75">
            <v>0</v>
          </cell>
          <cell r="AF75">
            <v>0</v>
          </cell>
          <cell r="AG75">
            <v>0</v>
          </cell>
          <cell r="AH75">
            <v>0</v>
          </cell>
          <cell r="AO75" t="str">
            <v>xx</v>
          </cell>
          <cell r="AP75" t="str">
            <v>Travel</v>
          </cell>
          <cell r="AT75">
            <v>0</v>
          </cell>
          <cell r="AU75">
            <v>0</v>
          </cell>
        </row>
        <row r="76">
          <cell r="AD76">
            <v>0</v>
          </cell>
          <cell r="AE76">
            <v>0</v>
          </cell>
          <cell r="AF76">
            <v>0</v>
          </cell>
          <cell r="AG76">
            <v>0</v>
          </cell>
          <cell r="AH76">
            <v>0</v>
          </cell>
          <cell r="AO76" t="str">
            <v>xx</v>
          </cell>
          <cell r="AP76" t="str">
            <v>Other</v>
          </cell>
          <cell r="AT76">
            <v>0</v>
          </cell>
          <cell r="AU76">
            <v>0</v>
          </cell>
        </row>
        <row r="77">
          <cell r="AD77">
            <v>0</v>
          </cell>
          <cell r="AE77">
            <v>0</v>
          </cell>
          <cell r="AF77">
            <v>0</v>
          </cell>
          <cell r="AG77">
            <v>0</v>
          </cell>
          <cell r="AH77">
            <v>0</v>
          </cell>
          <cell r="AO77" t="str">
            <v>xx</v>
          </cell>
          <cell r="AP77" t="str">
            <v>Fin</v>
          </cell>
          <cell r="AT77">
            <v>0</v>
          </cell>
          <cell r="AU77">
            <v>0</v>
          </cell>
        </row>
        <row r="78">
          <cell r="AD78">
            <v>0</v>
          </cell>
          <cell r="AE78">
            <v>0</v>
          </cell>
          <cell r="AF78">
            <v>0</v>
          </cell>
          <cell r="AG78">
            <v>0</v>
          </cell>
          <cell r="AH78">
            <v>0</v>
          </cell>
          <cell r="AO78" t="str">
            <v>xx</v>
          </cell>
          <cell r="AT78">
            <v>0</v>
          </cell>
          <cell r="AU78">
            <v>0</v>
          </cell>
        </row>
        <row r="80">
          <cell r="AD80">
            <v>0</v>
          </cell>
          <cell r="AE80">
            <v>0</v>
          </cell>
          <cell r="AF80">
            <v>0</v>
          </cell>
          <cell r="AG80">
            <v>0</v>
          </cell>
          <cell r="AH80">
            <v>0</v>
          </cell>
          <cell r="AO80" t="str">
            <v>xx</v>
          </cell>
          <cell r="AP80" t="str">
            <v>Eng</v>
          </cell>
          <cell r="AT80">
            <v>0</v>
          </cell>
          <cell r="AU80">
            <v>0</v>
          </cell>
        </row>
        <row r="81">
          <cell r="AD81">
            <v>0</v>
          </cell>
          <cell r="AE81">
            <v>0</v>
          </cell>
          <cell r="AF81">
            <v>0</v>
          </cell>
          <cell r="AG81">
            <v>0</v>
          </cell>
          <cell r="AH81">
            <v>0</v>
          </cell>
          <cell r="AO81" t="str">
            <v>xx</v>
          </cell>
          <cell r="AP81" t="str">
            <v>Env</v>
          </cell>
          <cell r="AT81">
            <v>0</v>
          </cell>
          <cell r="AU81">
            <v>0</v>
          </cell>
        </row>
        <row r="82">
          <cell r="AD82">
            <v>0</v>
          </cell>
          <cell r="AE82">
            <v>0</v>
          </cell>
          <cell r="AF82">
            <v>0</v>
          </cell>
          <cell r="AG82">
            <v>0</v>
          </cell>
          <cell r="AH82">
            <v>0</v>
          </cell>
          <cell r="AO82" t="str">
            <v>xx</v>
          </cell>
          <cell r="AP82" t="str">
            <v>Resource</v>
          </cell>
          <cell r="AT82">
            <v>0</v>
          </cell>
          <cell r="AU82">
            <v>0</v>
          </cell>
        </row>
        <row r="83">
          <cell r="AD83">
            <v>0</v>
          </cell>
          <cell r="AE83">
            <v>0</v>
          </cell>
          <cell r="AF83">
            <v>0</v>
          </cell>
          <cell r="AG83">
            <v>0</v>
          </cell>
          <cell r="AH83">
            <v>0</v>
          </cell>
          <cell r="AO83" t="str">
            <v>xx</v>
          </cell>
          <cell r="AP83" t="str">
            <v>Promo</v>
          </cell>
          <cell r="AT83">
            <v>0</v>
          </cell>
          <cell r="AU83">
            <v>0</v>
          </cell>
        </row>
        <row r="84">
          <cell r="AD84">
            <v>0</v>
          </cell>
          <cell r="AE84">
            <v>0</v>
          </cell>
          <cell r="AF84">
            <v>0</v>
          </cell>
          <cell r="AG84">
            <v>0</v>
          </cell>
          <cell r="AH84">
            <v>0</v>
          </cell>
          <cell r="AO84" t="str">
            <v>xx</v>
          </cell>
          <cell r="AP84" t="str">
            <v>FN</v>
          </cell>
          <cell r="AT84">
            <v>0</v>
          </cell>
          <cell r="AU84">
            <v>0</v>
          </cell>
        </row>
        <row r="85">
          <cell r="AD85">
            <v>0</v>
          </cell>
          <cell r="AE85">
            <v>0</v>
          </cell>
          <cell r="AF85">
            <v>0</v>
          </cell>
          <cell r="AG85">
            <v>0</v>
          </cell>
          <cell r="AH85">
            <v>0</v>
          </cell>
          <cell r="AO85" t="str">
            <v>xx</v>
          </cell>
          <cell r="AP85" t="str">
            <v>Cons Other</v>
          </cell>
          <cell r="AT85">
            <v>0</v>
          </cell>
          <cell r="AU85">
            <v>0</v>
          </cell>
        </row>
        <row r="86">
          <cell r="AD86">
            <v>0</v>
          </cell>
          <cell r="AE86">
            <v>0</v>
          </cell>
          <cell r="AF86">
            <v>0</v>
          </cell>
          <cell r="AG86">
            <v>0</v>
          </cell>
          <cell r="AH86">
            <v>0</v>
          </cell>
          <cell r="AO86" t="str">
            <v>xx</v>
          </cell>
          <cell r="AP86" t="str">
            <v>land</v>
          </cell>
          <cell r="AT86">
            <v>0</v>
          </cell>
          <cell r="AU86">
            <v>0</v>
          </cell>
        </row>
        <row r="87">
          <cell r="AD87">
            <v>0</v>
          </cell>
          <cell r="AE87">
            <v>0</v>
          </cell>
          <cell r="AF87">
            <v>0</v>
          </cell>
          <cell r="AG87">
            <v>0</v>
          </cell>
          <cell r="AH87">
            <v>0</v>
          </cell>
          <cell r="AO87" t="str">
            <v>xx</v>
          </cell>
          <cell r="AP87" t="str">
            <v>interconnect</v>
          </cell>
          <cell r="AT87">
            <v>0</v>
          </cell>
          <cell r="AU87">
            <v>0</v>
          </cell>
        </row>
        <row r="88">
          <cell r="AD88">
            <v>0</v>
          </cell>
          <cell r="AE88">
            <v>0</v>
          </cell>
          <cell r="AF88">
            <v>0</v>
          </cell>
          <cell r="AG88">
            <v>0</v>
          </cell>
          <cell r="AH88">
            <v>0</v>
          </cell>
          <cell r="AO88" t="str">
            <v>xx</v>
          </cell>
          <cell r="AP88" t="str">
            <v>Legal</v>
          </cell>
          <cell r="AT88">
            <v>0</v>
          </cell>
          <cell r="AU88">
            <v>0</v>
          </cell>
        </row>
        <row r="89">
          <cell r="AD89">
            <v>0</v>
          </cell>
          <cell r="AE89">
            <v>0</v>
          </cell>
          <cell r="AF89">
            <v>0</v>
          </cell>
          <cell r="AG89">
            <v>0</v>
          </cell>
          <cell r="AH89">
            <v>0</v>
          </cell>
          <cell r="AO89" t="str">
            <v>xx</v>
          </cell>
          <cell r="AP89" t="str">
            <v>Travel</v>
          </cell>
          <cell r="AT89">
            <v>0</v>
          </cell>
          <cell r="AU89">
            <v>0</v>
          </cell>
        </row>
        <row r="90">
          <cell r="AD90">
            <v>0</v>
          </cell>
          <cell r="AE90">
            <v>0</v>
          </cell>
          <cell r="AF90">
            <v>0</v>
          </cell>
          <cell r="AG90">
            <v>0</v>
          </cell>
          <cell r="AH90">
            <v>0</v>
          </cell>
          <cell r="AO90" t="str">
            <v>xx</v>
          </cell>
          <cell r="AP90" t="str">
            <v>Other</v>
          </cell>
          <cell r="AT90">
            <v>0</v>
          </cell>
          <cell r="AU90">
            <v>0</v>
          </cell>
        </row>
        <row r="91">
          <cell r="AD91">
            <v>0</v>
          </cell>
          <cell r="AE91">
            <v>0</v>
          </cell>
          <cell r="AF91">
            <v>0</v>
          </cell>
          <cell r="AG91">
            <v>0</v>
          </cell>
          <cell r="AH91">
            <v>0</v>
          </cell>
          <cell r="AO91" t="str">
            <v>xx</v>
          </cell>
          <cell r="AP91" t="str">
            <v>Fin</v>
          </cell>
          <cell r="AT91">
            <v>0</v>
          </cell>
          <cell r="AU91">
            <v>0</v>
          </cell>
        </row>
        <row r="92">
          <cell r="AD92">
            <v>0</v>
          </cell>
          <cell r="AE92">
            <v>0</v>
          </cell>
          <cell r="AF92">
            <v>0</v>
          </cell>
          <cell r="AG92">
            <v>0</v>
          </cell>
          <cell r="AH92">
            <v>0</v>
          </cell>
          <cell r="AO92" t="str">
            <v>xx</v>
          </cell>
          <cell r="AT92">
            <v>0</v>
          </cell>
          <cell r="AU92">
            <v>0</v>
          </cell>
        </row>
        <row r="94">
          <cell r="AD94">
            <v>656440.65999999992</v>
          </cell>
          <cell r="AE94">
            <v>896219.48999999987</v>
          </cell>
          <cell r="AF94">
            <v>967515.25999999989</v>
          </cell>
          <cell r="AG94">
            <v>1288334.6199999999</v>
          </cell>
          <cell r="AH94">
            <v>1288334.6199999999</v>
          </cell>
          <cell r="AT94">
            <v>1288334.6200000001</v>
          </cell>
          <cell r="AU94">
            <v>2193698.9</v>
          </cell>
        </row>
      </sheetData>
      <sheetData sheetId="9" refreshError="1">
        <row r="2">
          <cell r="AD2" t="str">
            <v>Q1</v>
          </cell>
          <cell r="AE2" t="str">
            <v>Q2</v>
          </cell>
          <cell r="AF2" t="str">
            <v>Q3</v>
          </cell>
          <cell r="AG2" t="str">
            <v>Q4</v>
          </cell>
          <cell r="AH2" t="str">
            <v>Total</v>
          </cell>
        </row>
        <row r="3">
          <cell r="AD3">
            <v>43160</v>
          </cell>
          <cell r="AE3">
            <v>43252</v>
          </cell>
          <cell r="AF3">
            <v>43344</v>
          </cell>
          <cell r="AG3">
            <v>43435</v>
          </cell>
          <cell r="AH3" t="str">
            <v>2017</v>
          </cell>
        </row>
        <row r="4">
          <cell r="AD4" t="str">
            <v>Actual</v>
          </cell>
          <cell r="AE4" t="str">
            <v>Actual</v>
          </cell>
          <cell r="AF4" t="str">
            <v>Actual</v>
          </cell>
          <cell r="AG4" t="str">
            <v>Actual</v>
          </cell>
          <cell r="AH4" t="str">
            <v>LE</v>
          </cell>
          <cell r="AU4" t="str">
            <v>Q4 2018</v>
          </cell>
          <cell r="AV4" t="str">
            <v>Total</v>
          </cell>
        </row>
        <row r="7">
          <cell r="AD7">
            <v>0</v>
          </cell>
          <cell r="AE7">
            <v>0</v>
          </cell>
          <cell r="AF7">
            <v>0</v>
          </cell>
          <cell r="AG7">
            <v>0</v>
          </cell>
          <cell r="AH7">
            <v>0</v>
          </cell>
        </row>
        <row r="8">
          <cell r="AD8">
            <v>0</v>
          </cell>
          <cell r="AE8">
            <v>0</v>
          </cell>
          <cell r="AF8">
            <v>0</v>
          </cell>
          <cell r="AG8">
            <v>0</v>
          </cell>
          <cell r="AH8">
            <v>0</v>
          </cell>
        </row>
        <row r="9">
          <cell r="AD9">
            <v>0</v>
          </cell>
          <cell r="AE9">
            <v>0</v>
          </cell>
          <cell r="AF9">
            <v>0</v>
          </cell>
          <cell r="AG9">
            <v>0</v>
          </cell>
          <cell r="AH9">
            <v>0</v>
          </cell>
        </row>
        <row r="10">
          <cell r="AD10">
            <v>0</v>
          </cell>
          <cell r="AE10">
            <v>0</v>
          </cell>
          <cell r="AF10">
            <v>0</v>
          </cell>
          <cell r="AG10">
            <v>0</v>
          </cell>
          <cell r="AH10">
            <v>0</v>
          </cell>
        </row>
        <row r="11">
          <cell r="AD11">
            <v>0</v>
          </cell>
          <cell r="AE11">
            <v>0</v>
          </cell>
          <cell r="AF11">
            <v>0</v>
          </cell>
          <cell r="AG11">
            <v>0</v>
          </cell>
          <cell r="AH11">
            <v>0</v>
          </cell>
        </row>
        <row r="12">
          <cell r="AD12">
            <v>0</v>
          </cell>
          <cell r="AE12">
            <v>0</v>
          </cell>
          <cell r="AF12">
            <v>0</v>
          </cell>
          <cell r="AG12">
            <v>0</v>
          </cell>
          <cell r="AH12">
            <v>0</v>
          </cell>
        </row>
        <row r="13">
          <cell r="AD13">
            <v>0</v>
          </cell>
          <cell r="AE13">
            <v>0</v>
          </cell>
          <cell r="AF13">
            <v>0</v>
          </cell>
          <cell r="AG13">
            <v>0</v>
          </cell>
          <cell r="AH13">
            <v>0</v>
          </cell>
        </row>
        <row r="14">
          <cell r="AD14">
            <v>0</v>
          </cell>
          <cell r="AE14">
            <v>0</v>
          </cell>
          <cell r="AF14">
            <v>0</v>
          </cell>
          <cell r="AG14">
            <v>0</v>
          </cell>
          <cell r="AH14">
            <v>0</v>
          </cell>
        </row>
        <row r="15">
          <cell r="AD15">
            <v>0</v>
          </cell>
          <cell r="AE15">
            <v>0</v>
          </cell>
          <cell r="AF15">
            <v>0</v>
          </cell>
          <cell r="AG15">
            <v>0</v>
          </cell>
          <cell r="AH15">
            <v>0</v>
          </cell>
        </row>
        <row r="16">
          <cell r="AD16">
            <v>0</v>
          </cell>
          <cell r="AE16">
            <v>0</v>
          </cell>
          <cell r="AF16">
            <v>0</v>
          </cell>
          <cell r="AG16">
            <v>0</v>
          </cell>
          <cell r="AH16">
            <v>0</v>
          </cell>
        </row>
        <row r="17">
          <cell r="AD17">
            <v>0</v>
          </cell>
          <cell r="AE17">
            <v>0</v>
          </cell>
          <cell r="AF17">
            <v>0</v>
          </cell>
          <cell r="AG17">
            <v>0</v>
          </cell>
          <cell r="AH17">
            <v>0</v>
          </cell>
        </row>
        <row r="18">
          <cell r="AD18">
            <v>0</v>
          </cell>
          <cell r="AE18">
            <v>0</v>
          </cell>
          <cell r="AF18">
            <v>0</v>
          </cell>
          <cell r="AG18">
            <v>0</v>
          </cell>
          <cell r="AH18">
            <v>0</v>
          </cell>
        </row>
        <row r="19">
          <cell r="AD19">
            <v>0</v>
          </cell>
          <cell r="AE19">
            <v>0</v>
          </cell>
          <cell r="AF19">
            <v>0</v>
          </cell>
          <cell r="AG19">
            <v>0</v>
          </cell>
          <cell r="AH19">
            <v>0</v>
          </cell>
        </row>
        <row r="21">
          <cell r="AD21">
            <v>567044.33000000007</v>
          </cell>
          <cell r="AE21">
            <v>4219771.2824799996</v>
          </cell>
          <cell r="AF21">
            <v>4338092.47248</v>
          </cell>
          <cell r="AG21">
            <v>5404037.6624800004</v>
          </cell>
          <cell r="AH21">
            <v>5404037.6624800004</v>
          </cell>
          <cell r="AO21" t="str">
            <v>HL</v>
          </cell>
          <cell r="AP21" t="str">
            <v>HL</v>
          </cell>
          <cell r="AQ21" t="str">
            <v>Eng</v>
          </cell>
          <cell r="AU21">
            <v>5404037.6624800004</v>
          </cell>
          <cell r="AV21">
            <v>16209995.84248</v>
          </cell>
        </row>
        <row r="22">
          <cell r="AD22">
            <v>528386.93000000005</v>
          </cell>
          <cell r="AE22">
            <v>1161818.3700000001</v>
          </cell>
          <cell r="AF22">
            <v>1338560.2100000002</v>
          </cell>
          <cell r="AG22">
            <v>1557335.36</v>
          </cell>
          <cell r="AH22">
            <v>1557335.36</v>
          </cell>
          <cell r="AO22" t="str">
            <v>HL</v>
          </cell>
          <cell r="AP22" t="str">
            <v>HL</v>
          </cell>
          <cell r="AU22">
            <v>1557335.36</v>
          </cell>
          <cell r="AV22">
            <v>5581403.0800000001</v>
          </cell>
        </row>
        <row r="23">
          <cell r="AD23">
            <v>0</v>
          </cell>
          <cell r="AE23">
            <v>245984.75</v>
          </cell>
          <cell r="AF23">
            <v>212760.2</v>
          </cell>
          <cell r="AG23">
            <v>212760.2</v>
          </cell>
          <cell r="AH23">
            <v>212760.2</v>
          </cell>
          <cell r="AO23" t="str">
            <v>HL</v>
          </cell>
          <cell r="AP23" t="str">
            <v>HL</v>
          </cell>
          <cell r="AU23">
            <v>212760.2</v>
          </cell>
          <cell r="AV23">
            <v>212760.2</v>
          </cell>
        </row>
        <row r="24">
          <cell r="AD24">
            <v>0</v>
          </cell>
          <cell r="AE24">
            <v>154000</v>
          </cell>
          <cell r="AF24">
            <v>154000</v>
          </cell>
          <cell r="AG24">
            <v>153788.22</v>
          </cell>
          <cell r="AH24">
            <v>153788.22</v>
          </cell>
          <cell r="AU24">
            <v>153788.22</v>
          </cell>
          <cell r="AV24">
            <v>153788.22</v>
          </cell>
        </row>
        <row r="25">
          <cell r="AD25">
            <v>0</v>
          </cell>
          <cell r="AE25">
            <v>0</v>
          </cell>
          <cell r="AF25">
            <v>0</v>
          </cell>
          <cell r="AG25">
            <v>0</v>
          </cell>
          <cell r="AH25">
            <v>0</v>
          </cell>
          <cell r="AU25">
            <v>0</v>
          </cell>
          <cell r="AV25">
            <v>0</v>
          </cell>
        </row>
        <row r="26">
          <cell r="AD26">
            <v>0</v>
          </cell>
          <cell r="AE26">
            <v>784365.98</v>
          </cell>
          <cell r="AF26">
            <v>724339.28</v>
          </cell>
          <cell r="AG26">
            <v>794839.28</v>
          </cell>
          <cell r="AH26">
            <v>794839.28</v>
          </cell>
          <cell r="AO26" t="str">
            <v>HL</v>
          </cell>
          <cell r="AP26" t="str">
            <v>HL</v>
          </cell>
          <cell r="AU26">
            <v>794839.28</v>
          </cell>
          <cell r="AV26">
            <v>3899085.0199999996</v>
          </cell>
        </row>
        <row r="27">
          <cell r="AD27">
            <v>0</v>
          </cell>
          <cell r="AE27">
            <v>72378.010000000009</v>
          </cell>
          <cell r="AF27">
            <v>72378.010000000009</v>
          </cell>
          <cell r="AG27">
            <v>386478.01</v>
          </cell>
          <cell r="AH27">
            <v>386478.01</v>
          </cell>
          <cell r="AO27" t="str">
            <v>HL</v>
          </cell>
          <cell r="AP27" t="str">
            <v>HL</v>
          </cell>
          <cell r="AU27">
            <v>386478.01</v>
          </cell>
          <cell r="AV27">
            <v>3986016.7299999995</v>
          </cell>
        </row>
        <row r="28">
          <cell r="AD28">
            <v>0</v>
          </cell>
          <cell r="AE28">
            <v>0</v>
          </cell>
          <cell r="AF28">
            <v>0</v>
          </cell>
          <cell r="AG28">
            <v>0</v>
          </cell>
          <cell r="AH28">
            <v>0</v>
          </cell>
          <cell r="AO28" t="str">
            <v>HL</v>
          </cell>
          <cell r="AP28" t="str">
            <v>HL</v>
          </cell>
          <cell r="AU28">
            <v>0</v>
          </cell>
          <cell r="AV28">
            <v>0</v>
          </cell>
        </row>
        <row r="29">
          <cell r="AD29">
            <v>0</v>
          </cell>
          <cell r="AE29">
            <v>0</v>
          </cell>
          <cell r="AF29">
            <v>0</v>
          </cell>
          <cell r="AG29">
            <v>0</v>
          </cell>
          <cell r="AH29">
            <v>0</v>
          </cell>
          <cell r="AO29" t="str">
            <v>HL</v>
          </cell>
          <cell r="AP29" t="str">
            <v>HL</v>
          </cell>
          <cell r="AU29">
            <v>0</v>
          </cell>
          <cell r="AV29">
            <v>0</v>
          </cell>
        </row>
        <row r="30">
          <cell r="AD30">
            <v>0</v>
          </cell>
          <cell r="AE30">
            <v>1044000</v>
          </cell>
          <cell r="AF30">
            <v>1044431.58</v>
          </cell>
          <cell r="AG30">
            <v>1356531.58</v>
          </cell>
          <cell r="AH30">
            <v>1356531.58</v>
          </cell>
          <cell r="AO30" t="str">
            <v>HL</v>
          </cell>
          <cell r="AP30" t="str">
            <v>HL</v>
          </cell>
          <cell r="AU30">
            <v>1356531.58</v>
          </cell>
          <cell r="AV30">
            <v>1356531.58</v>
          </cell>
        </row>
        <row r="31">
          <cell r="AD31">
            <v>0</v>
          </cell>
          <cell r="AE31">
            <v>537000</v>
          </cell>
          <cell r="AF31">
            <v>535825.05000000005</v>
          </cell>
          <cell r="AG31">
            <v>541172.81000000006</v>
          </cell>
          <cell r="AH31">
            <v>541172.81000000006</v>
          </cell>
          <cell r="AU31">
            <v>541172.81000000006</v>
          </cell>
          <cell r="AV31">
            <v>541172.81000000006</v>
          </cell>
        </row>
        <row r="32">
          <cell r="AD32">
            <v>0</v>
          </cell>
          <cell r="AE32">
            <v>0</v>
          </cell>
          <cell r="AF32">
            <v>0</v>
          </cell>
          <cell r="AG32">
            <v>0</v>
          </cell>
          <cell r="AH32">
            <v>0</v>
          </cell>
          <cell r="AO32" t="str">
            <v>HL</v>
          </cell>
          <cell r="AP32" t="str">
            <v>HL</v>
          </cell>
          <cell r="AU32">
            <v>0</v>
          </cell>
          <cell r="AV32">
            <v>0</v>
          </cell>
        </row>
        <row r="33">
          <cell r="AD33">
            <v>38657.4</v>
          </cell>
          <cell r="AE33">
            <v>220224.17247999998</v>
          </cell>
          <cell r="AF33">
            <v>255798.14247999998</v>
          </cell>
          <cell r="AG33">
            <v>401132.20247999998</v>
          </cell>
          <cell r="AH33">
            <v>401132.20247999998</v>
          </cell>
          <cell r="AO33" t="str">
            <v>HL</v>
          </cell>
          <cell r="AP33" t="str">
            <v>HL</v>
          </cell>
          <cell r="AU33">
            <v>401132.20247999998</v>
          </cell>
          <cell r="AV33">
            <v>479238.20247999998</v>
          </cell>
        </row>
        <row r="34">
          <cell r="AD34">
            <v>35676.33</v>
          </cell>
          <cell r="AE34">
            <v>98387.33</v>
          </cell>
          <cell r="AF34">
            <v>98387.33</v>
          </cell>
          <cell r="AG34">
            <v>493118.24000000005</v>
          </cell>
          <cell r="AH34">
            <v>493118.24000000005</v>
          </cell>
          <cell r="AO34" t="str">
            <v>HL</v>
          </cell>
          <cell r="AP34" t="str">
            <v>HL</v>
          </cell>
          <cell r="AQ34" t="str">
            <v>Env</v>
          </cell>
          <cell r="AU34">
            <v>493118.24000000005</v>
          </cell>
          <cell r="AV34">
            <v>3630967.0000000005</v>
          </cell>
        </row>
        <row r="35">
          <cell r="AD35">
            <v>-1.8399999999965075</v>
          </cell>
          <cell r="AE35">
            <v>-1.8399999999965075</v>
          </cell>
          <cell r="AF35">
            <v>-1.8399999999965075</v>
          </cell>
          <cell r="AG35">
            <v>425578.23999999999</v>
          </cell>
          <cell r="AH35">
            <v>425578.23999999999</v>
          </cell>
          <cell r="AO35" t="str">
            <v>HL</v>
          </cell>
          <cell r="AP35" t="str">
            <v>HL</v>
          </cell>
          <cell r="AU35">
            <v>425578.23999999999</v>
          </cell>
          <cell r="AV35">
            <v>2517771.14</v>
          </cell>
        </row>
        <row r="36">
          <cell r="AD36">
            <v>51678.17</v>
          </cell>
          <cell r="AE36">
            <v>51678.17</v>
          </cell>
          <cell r="AF36">
            <v>51678.17</v>
          </cell>
          <cell r="AG36">
            <v>53877.4</v>
          </cell>
          <cell r="AH36">
            <v>53877.4</v>
          </cell>
          <cell r="AO36" t="str">
            <v>HL</v>
          </cell>
          <cell r="AP36" t="str">
            <v>HL</v>
          </cell>
          <cell r="AU36">
            <v>53877.4</v>
          </cell>
          <cell r="AV36">
            <v>691167.45000000007</v>
          </cell>
        </row>
        <row r="37">
          <cell r="AD37">
            <v>-16000</v>
          </cell>
          <cell r="AE37">
            <v>46711</v>
          </cell>
          <cell r="AF37">
            <v>46711</v>
          </cell>
          <cell r="AG37">
            <v>13662.599999999999</v>
          </cell>
          <cell r="AH37">
            <v>13662.599999999999</v>
          </cell>
          <cell r="AO37" t="str">
            <v>HL</v>
          </cell>
          <cell r="AP37" t="str">
            <v>HL</v>
          </cell>
          <cell r="AU37">
            <v>13662.599999999999</v>
          </cell>
          <cell r="AV37">
            <v>447600.76999999996</v>
          </cell>
        </row>
        <row r="38">
          <cell r="AD38">
            <v>64800</v>
          </cell>
          <cell r="AE38">
            <v>452320.92</v>
          </cell>
          <cell r="AF38">
            <v>615675.89</v>
          </cell>
          <cell r="AG38">
            <v>912738.51</v>
          </cell>
          <cell r="AH38">
            <v>912738.51</v>
          </cell>
          <cell r="AO38" t="str">
            <v>HL</v>
          </cell>
          <cell r="AP38" t="str">
            <v>HL</v>
          </cell>
          <cell r="AQ38" t="str">
            <v>Resource</v>
          </cell>
          <cell r="AU38">
            <v>912738.51</v>
          </cell>
          <cell r="AV38">
            <v>1983094.1199999999</v>
          </cell>
        </row>
        <row r="39">
          <cell r="AD39">
            <v>0</v>
          </cell>
          <cell r="AE39">
            <v>0</v>
          </cell>
          <cell r="AF39">
            <v>13189.109999999995</v>
          </cell>
          <cell r="AG39">
            <v>27009.169999999991</v>
          </cell>
          <cell r="AH39">
            <v>27009.169999999991</v>
          </cell>
          <cell r="AO39" t="str">
            <v>HL</v>
          </cell>
          <cell r="AP39" t="str">
            <v>HL</v>
          </cell>
          <cell r="AQ39" t="str">
            <v>Promo</v>
          </cell>
          <cell r="AU39">
            <v>27009.169999999991</v>
          </cell>
          <cell r="AV39">
            <v>84253.169999999984</v>
          </cell>
        </row>
        <row r="40">
          <cell r="AD40">
            <v>0</v>
          </cell>
          <cell r="AE40">
            <v>0</v>
          </cell>
          <cell r="AF40">
            <v>0</v>
          </cell>
          <cell r="AG40">
            <v>0</v>
          </cell>
          <cell r="AH40">
            <v>0</v>
          </cell>
          <cell r="AO40" t="str">
            <v>HL</v>
          </cell>
          <cell r="AP40" t="str">
            <v>HL</v>
          </cell>
          <cell r="AQ40" t="str">
            <v>FN</v>
          </cell>
          <cell r="AU40">
            <v>0</v>
          </cell>
          <cell r="AV40">
            <v>0</v>
          </cell>
        </row>
        <row r="41">
          <cell r="AD41">
            <v>336023.18880000006</v>
          </cell>
          <cell r="AE41">
            <v>773934.3081100001</v>
          </cell>
          <cell r="AF41">
            <v>1160170.91811</v>
          </cell>
          <cell r="AG41">
            <v>1575282.17811</v>
          </cell>
          <cell r="AH41">
            <v>1575282.17811</v>
          </cell>
          <cell r="AO41" t="str">
            <v>HL</v>
          </cell>
          <cell r="AP41" t="str">
            <v>HL</v>
          </cell>
          <cell r="AQ41" t="str">
            <v>Cons Other</v>
          </cell>
          <cell r="AU41">
            <v>1575282.17811</v>
          </cell>
          <cell r="AV41">
            <v>4437945.4316761494</v>
          </cell>
        </row>
        <row r="42">
          <cell r="AD42">
            <v>294676.08</v>
          </cell>
          <cell r="AE42">
            <v>696874.13000000012</v>
          </cell>
          <cell r="AF42">
            <v>1038128.05</v>
          </cell>
          <cell r="AG42">
            <v>1376435.78</v>
          </cell>
          <cell r="AH42">
            <v>1376435.78</v>
          </cell>
          <cell r="AO42" t="str">
            <v>HL</v>
          </cell>
          <cell r="AP42" t="str">
            <v>HL</v>
          </cell>
          <cell r="AU42">
            <v>1376435.78</v>
          </cell>
          <cell r="AV42">
            <v>4051588.9672911502</v>
          </cell>
        </row>
        <row r="43">
          <cell r="AD43">
            <v>41347.108800000002</v>
          </cell>
          <cell r="AE43">
            <v>77060.178110000008</v>
          </cell>
          <cell r="AF43">
            <v>122042.86811000001</v>
          </cell>
          <cell r="AG43">
            <v>198846.39811000001</v>
          </cell>
          <cell r="AH43">
            <v>198846.39811000001</v>
          </cell>
          <cell r="AO43" t="str">
            <v>HL</v>
          </cell>
          <cell r="AP43" t="str">
            <v>HL</v>
          </cell>
          <cell r="AU43">
            <v>198846.39811000001</v>
          </cell>
          <cell r="AV43">
            <v>245390.10814500001</v>
          </cell>
        </row>
        <row r="44">
          <cell r="AD44">
            <v>0</v>
          </cell>
          <cell r="AE44">
            <v>0</v>
          </cell>
          <cell r="AF44">
            <v>0</v>
          </cell>
          <cell r="AG44">
            <v>-43940.71</v>
          </cell>
          <cell r="AH44">
            <v>-43940.71</v>
          </cell>
          <cell r="AO44" t="str">
            <v>HL</v>
          </cell>
          <cell r="AP44" t="str">
            <v>HL</v>
          </cell>
          <cell r="AQ44" t="str">
            <v>land</v>
          </cell>
          <cell r="AU44">
            <v>-43940.71</v>
          </cell>
          <cell r="AV44">
            <v>-43940.71</v>
          </cell>
        </row>
        <row r="45">
          <cell r="AD45">
            <v>0</v>
          </cell>
          <cell r="AE45">
            <v>80400.69</v>
          </cell>
          <cell r="AF45">
            <v>80400.69</v>
          </cell>
          <cell r="AG45">
            <v>78414.69</v>
          </cell>
          <cell r="AH45">
            <v>78414.69</v>
          </cell>
          <cell r="AO45" t="str">
            <v>HL</v>
          </cell>
          <cell r="AP45" t="str">
            <v>HL</v>
          </cell>
          <cell r="AQ45" t="str">
            <v>interconnect</v>
          </cell>
          <cell r="AU45">
            <v>78414.69</v>
          </cell>
          <cell r="AV45">
            <v>321183.29000000004</v>
          </cell>
        </row>
        <row r="46">
          <cell r="AD46">
            <v>22422.22</v>
          </cell>
          <cell r="AE46">
            <v>481520.82825000002</v>
          </cell>
          <cell r="AF46">
            <v>524850.07825000002</v>
          </cell>
          <cell r="AG46">
            <v>513059.22825000004</v>
          </cell>
          <cell r="AH46">
            <v>513059.22825000004</v>
          </cell>
          <cell r="AO46" t="str">
            <v>HL</v>
          </cell>
          <cell r="AP46" t="str">
            <v>HL</v>
          </cell>
          <cell r="AQ46" t="str">
            <v>Legal</v>
          </cell>
          <cell r="AU46">
            <v>513059.22825000004</v>
          </cell>
          <cell r="AV46">
            <v>797386.70825000014</v>
          </cell>
        </row>
        <row r="47">
          <cell r="AD47">
            <v>22744.193600000006</v>
          </cell>
          <cell r="AE47">
            <v>134835.08134999999</v>
          </cell>
          <cell r="AF47">
            <v>200199.14134999999</v>
          </cell>
          <cell r="AG47">
            <v>395423.62135000003</v>
          </cell>
          <cell r="AH47">
            <v>395423.62135000003</v>
          </cell>
          <cell r="AO47" t="str">
            <v>HL</v>
          </cell>
          <cell r="AP47" t="str">
            <v>HL</v>
          </cell>
          <cell r="AQ47" t="str">
            <v>Travel</v>
          </cell>
          <cell r="AU47">
            <v>395423.62135000003</v>
          </cell>
          <cell r="AV47">
            <v>826584.18511379999</v>
          </cell>
        </row>
        <row r="48">
          <cell r="AD48">
            <v>87045.032640000107</v>
          </cell>
          <cell r="AE48">
            <v>159456.9876640001</v>
          </cell>
          <cell r="AF48">
            <v>299437.85766400013</v>
          </cell>
          <cell r="AG48">
            <v>783415.4376640002</v>
          </cell>
          <cell r="AH48">
            <v>783415.4376640002</v>
          </cell>
          <cell r="AO48" t="str">
            <v>HL</v>
          </cell>
          <cell r="AP48" t="str">
            <v>HL</v>
          </cell>
          <cell r="AQ48" t="str">
            <v>Other</v>
          </cell>
          <cell r="AU48">
            <v>783415.4376640002</v>
          </cell>
          <cell r="AV48">
            <v>1062315.0903470002</v>
          </cell>
        </row>
        <row r="49">
          <cell r="AD49">
            <v>193166.36</v>
          </cell>
          <cell r="AE49">
            <v>902220.03</v>
          </cell>
          <cell r="AF49">
            <v>899886.74</v>
          </cell>
          <cell r="AG49">
            <v>853886.74</v>
          </cell>
          <cell r="AH49">
            <v>853886.74</v>
          </cell>
          <cell r="AO49" t="str">
            <v>HL</v>
          </cell>
          <cell r="AP49" t="str">
            <v>HL</v>
          </cell>
          <cell r="AQ49" t="str">
            <v>Fin</v>
          </cell>
          <cell r="AU49">
            <v>853886.74</v>
          </cell>
          <cell r="AV49">
            <v>866886.74</v>
          </cell>
        </row>
        <row r="50">
          <cell r="AD50">
            <v>1328921.6550400001</v>
          </cell>
          <cell r="AE50">
            <v>7302847.4578540009</v>
          </cell>
          <cell r="AF50">
            <v>8230290.2278540004</v>
          </cell>
          <cell r="AG50">
            <v>10992444.767854001</v>
          </cell>
          <cell r="AH50">
            <v>10992444.767854001</v>
          </cell>
          <cell r="AO50" t="str">
            <v>HL</v>
          </cell>
          <cell r="AP50" t="str">
            <v>HL</v>
          </cell>
          <cell r="AU50">
            <v>10992444.767854001</v>
          </cell>
          <cell r="AV50">
            <v>30176670.867866948</v>
          </cell>
        </row>
        <row r="51">
          <cell r="AE51">
            <v>902220.03</v>
          </cell>
        </row>
        <row r="52">
          <cell r="AD52">
            <v>0</v>
          </cell>
          <cell r="AE52">
            <v>0</v>
          </cell>
          <cell r="AF52">
            <v>0</v>
          </cell>
          <cell r="AG52">
            <v>0</v>
          </cell>
          <cell r="AH52">
            <v>0</v>
          </cell>
          <cell r="AO52" t="str">
            <v>HL</v>
          </cell>
          <cell r="AP52" t="str">
            <v>HL</v>
          </cell>
          <cell r="AQ52" t="str">
            <v>Eng</v>
          </cell>
          <cell r="AU52">
            <v>0</v>
          </cell>
          <cell r="AV52">
            <v>0</v>
          </cell>
        </row>
        <row r="53">
          <cell r="AD53">
            <v>0</v>
          </cell>
          <cell r="AE53">
            <v>0</v>
          </cell>
          <cell r="AF53">
            <v>0</v>
          </cell>
          <cell r="AG53">
            <v>0</v>
          </cell>
          <cell r="AH53">
            <v>0</v>
          </cell>
          <cell r="AO53" t="str">
            <v>HL</v>
          </cell>
          <cell r="AP53" t="str">
            <v>HL</v>
          </cell>
          <cell r="AQ53" t="str">
            <v>Env</v>
          </cell>
          <cell r="AU53">
            <v>0</v>
          </cell>
          <cell r="AV53">
            <v>0</v>
          </cell>
        </row>
        <row r="54">
          <cell r="AD54">
            <v>0</v>
          </cell>
          <cell r="AE54">
            <v>0</v>
          </cell>
          <cell r="AF54">
            <v>0</v>
          </cell>
          <cell r="AG54">
            <v>0</v>
          </cell>
          <cell r="AH54">
            <v>0</v>
          </cell>
          <cell r="AO54" t="str">
            <v>HL</v>
          </cell>
          <cell r="AP54" t="str">
            <v>HL</v>
          </cell>
          <cell r="AQ54" t="str">
            <v>Resource</v>
          </cell>
          <cell r="AU54">
            <v>0</v>
          </cell>
          <cell r="AV54">
            <v>0</v>
          </cell>
        </row>
        <row r="55">
          <cell r="AD55">
            <v>3240</v>
          </cell>
          <cell r="AE55">
            <v>6754.99</v>
          </cell>
          <cell r="AF55">
            <v>61691.849999999991</v>
          </cell>
          <cell r="AG55">
            <v>161965.63</v>
          </cell>
          <cell r="AH55">
            <v>161965.63</v>
          </cell>
          <cell r="AO55" t="str">
            <v>HL</v>
          </cell>
          <cell r="AP55" t="str">
            <v>HL</v>
          </cell>
          <cell r="AQ55" t="str">
            <v>Promo</v>
          </cell>
          <cell r="AU55">
            <v>161965.63</v>
          </cell>
          <cell r="AV55">
            <v>164234.31</v>
          </cell>
        </row>
        <row r="56">
          <cell r="AD56">
            <v>0</v>
          </cell>
          <cell r="AE56">
            <v>0</v>
          </cell>
          <cell r="AF56">
            <v>0</v>
          </cell>
          <cell r="AG56">
            <v>0</v>
          </cell>
          <cell r="AH56">
            <v>0</v>
          </cell>
          <cell r="AO56" t="str">
            <v>HL</v>
          </cell>
          <cell r="AP56" t="str">
            <v>HL</v>
          </cell>
          <cell r="AQ56" t="str">
            <v>FN</v>
          </cell>
          <cell r="AU56">
            <v>0</v>
          </cell>
          <cell r="AV56">
            <v>0</v>
          </cell>
        </row>
        <row r="57">
          <cell r="AD57">
            <v>0</v>
          </cell>
          <cell r="AE57">
            <v>0</v>
          </cell>
          <cell r="AF57">
            <v>0</v>
          </cell>
          <cell r="AG57">
            <v>0</v>
          </cell>
          <cell r="AH57">
            <v>0</v>
          </cell>
          <cell r="AO57" t="str">
            <v>HL</v>
          </cell>
          <cell r="AP57" t="str">
            <v>HL</v>
          </cell>
          <cell r="AQ57" t="str">
            <v>Cons Other</v>
          </cell>
          <cell r="AU57">
            <v>0</v>
          </cell>
          <cell r="AV57">
            <v>0</v>
          </cell>
        </row>
        <row r="58">
          <cell r="AD58">
            <v>0</v>
          </cell>
          <cell r="AE58">
            <v>0</v>
          </cell>
          <cell r="AF58">
            <v>0</v>
          </cell>
          <cell r="AG58">
            <v>0</v>
          </cell>
          <cell r="AH58">
            <v>0</v>
          </cell>
          <cell r="AO58" t="str">
            <v>HL</v>
          </cell>
          <cell r="AP58" t="str">
            <v>HL</v>
          </cell>
          <cell r="AQ58" t="str">
            <v>land</v>
          </cell>
          <cell r="AU58">
            <v>0</v>
          </cell>
          <cell r="AV58">
            <v>0</v>
          </cell>
        </row>
        <row r="59">
          <cell r="AD59">
            <v>0</v>
          </cell>
          <cell r="AE59">
            <v>0</v>
          </cell>
          <cell r="AF59">
            <v>0</v>
          </cell>
          <cell r="AG59">
            <v>0</v>
          </cell>
          <cell r="AH59">
            <v>0</v>
          </cell>
          <cell r="AO59" t="str">
            <v>HL</v>
          </cell>
          <cell r="AP59" t="str">
            <v>HL</v>
          </cell>
          <cell r="AQ59" t="str">
            <v>interconnect</v>
          </cell>
          <cell r="AU59">
            <v>0</v>
          </cell>
          <cell r="AV59">
            <v>0</v>
          </cell>
        </row>
        <row r="60">
          <cell r="AD60">
            <v>6600.91</v>
          </cell>
          <cell r="AE60">
            <v>8458.7999999999993</v>
          </cell>
          <cell r="AF60">
            <v>23662.199999999997</v>
          </cell>
          <cell r="AG60">
            <v>128500.09</v>
          </cell>
          <cell r="AH60">
            <v>128500.09</v>
          </cell>
          <cell r="AO60" t="str">
            <v>HL</v>
          </cell>
          <cell r="AP60" t="str">
            <v>HL</v>
          </cell>
          <cell r="AQ60" t="str">
            <v>Legal</v>
          </cell>
          <cell r="AU60">
            <v>128500.09</v>
          </cell>
          <cell r="AV60">
            <v>189363.93</v>
          </cell>
        </row>
        <row r="61">
          <cell r="AD61">
            <v>24646.739999999998</v>
          </cell>
          <cell r="AE61">
            <v>29263.079999999998</v>
          </cell>
          <cell r="AF61">
            <v>38659.339999999997</v>
          </cell>
          <cell r="AG61">
            <v>42157.479999999996</v>
          </cell>
          <cell r="AH61">
            <v>42157.479999999996</v>
          </cell>
          <cell r="AO61" t="str">
            <v>HL</v>
          </cell>
          <cell r="AP61" t="str">
            <v>HL</v>
          </cell>
          <cell r="AQ61" t="str">
            <v>Travel</v>
          </cell>
          <cell r="AU61">
            <v>42157.479999999996</v>
          </cell>
          <cell r="AV61">
            <v>52362.079999999994</v>
          </cell>
        </row>
        <row r="62">
          <cell r="AD62">
            <v>45.69</v>
          </cell>
          <cell r="AE62">
            <v>4882.8899999999994</v>
          </cell>
          <cell r="AF62">
            <v>16507.71</v>
          </cell>
          <cell r="AG62">
            <v>18653.54</v>
          </cell>
          <cell r="AH62">
            <v>18653.54</v>
          </cell>
          <cell r="AO62" t="str">
            <v>HL</v>
          </cell>
          <cell r="AP62" t="str">
            <v>HL</v>
          </cell>
          <cell r="AQ62" t="str">
            <v>Other</v>
          </cell>
          <cell r="AU62">
            <v>18653.54</v>
          </cell>
          <cell r="AV62">
            <v>18653.54</v>
          </cell>
        </row>
        <row r="63">
          <cell r="AD63">
            <v>-529003.95000000007</v>
          </cell>
          <cell r="AE63">
            <v>-2868074.5400000005</v>
          </cell>
          <cell r="AF63">
            <v>-3558136.8000000003</v>
          </cell>
          <cell r="AG63">
            <v>-4593012.95</v>
          </cell>
          <cell r="AH63">
            <v>-4593012.95</v>
          </cell>
          <cell r="AO63" t="str">
            <v>HL</v>
          </cell>
          <cell r="AP63" t="str">
            <v>Yushan</v>
          </cell>
          <cell r="AQ63" t="str">
            <v>Fin</v>
          </cell>
          <cell r="AU63">
            <v>-4593012.95</v>
          </cell>
          <cell r="AV63">
            <v>-7252298.2800000003</v>
          </cell>
        </row>
        <row r="64">
          <cell r="AD64">
            <v>-494470.6100000001</v>
          </cell>
          <cell r="AE64">
            <v>-2818714.7800000007</v>
          </cell>
          <cell r="AF64">
            <v>-3417615.7</v>
          </cell>
          <cell r="AG64">
            <v>-4241736.21</v>
          </cell>
          <cell r="AH64">
            <v>-4241736.21</v>
          </cell>
          <cell r="AP64" t="str">
            <v>Yushan</v>
          </cell>
          <cell r="AU64">
            <v>-4241736.21</v>
          </cell>
          <cell r="AV64">
            <v>-6827684.4199999999</v>
          </cell>
        </row>
        <row r="65">
          <cell r="AD65">
            <v>834451.04504</v>
          </cell>
          <cell r="AE65">
            <v>4484132.6778539997</v>
          </cell>
          <cell r="AF65">
            <v>4812674.5278540002</v>
          </cell>
          <cell r="AG65">
            <v>6750708.5578540014</v>
          </cell>
          <cell r="AH65">
            <v>6750708.5578540014</v>
          </cell>
          <cell r="AU65">
            <v>6750708.5578540014</v>
          </cell>
          <cell r="AV65">
            <v>23348986.447866946</v>
          </cell>
        </row>
        <row r="66">
          <cell r="AD66">
            <v>0</v>
          </cell>
          <cell r="AE66">
            <v>0</v>
          </cell>
          <cell r="AF66">
            <v>0</v>
          </cell>
          <cell r="AG66">
            <v>0</v>
          </cell>
          <cell r="AH66">
            <v>0</v>
          </cell>
          <cell r="AU66">
            <v>0</v>
          </cell>
          <cell r="AV66">
            <v>0</v>
          </cell>
        </row>
        <row r="67">
          <cell r="AD67">
            <v>834451.04504</v>
          </cell>
          <cell r="AE67">
            <v>4484132.6778539997</v>
          </cell>
          <cell r="AF67">
            <v>4812674.5278540002</v>
          </cell>
          <cell r="AG67">
            <v>6738509.9678540016</v>
          </cell>
          <cell r="AH67">
            <v>6738509.9678540016</v>
          </cell>
          <cell r="AU67">
            <v>6750708.5578540014</v>
          </cell>
          <cell r="AV67">
            <v>23348986.447866946</v>
          </cell>
        </row>
      </sheetData>
      <sheetData sheetId="10" refreshError="1">
        <row r="2">
          <cell r="AD2" t="str">
            <v>Q1</v>
          </cell>
          <cell r="AE2" t="str">
            <v>Q2</v>
          </cell>
          <cell r="AF2" t="str">
            <v>Q3</v>
          </cell>
          <cell r="AG2" t="str">
            <v>Q4</v>
          </cell>
          <cell r="AH2" t="str">
            <v>Total</v>
          </cell>
        </row>
        <row r="3">
          <cell r="AD3">
            <v>43160</v>
          </cell>
          <cell r="AE3">
            <v>43252</v>
          </cell>
          <cell r="AF3">
            <v>43344</v>
          </cell>
          <cell r="AG3">
            <v>43435</v>
          </cell>
          <cell r="AH3" t="str">
            <v>2018</v>
          </cell>
        </row>
        <row r="4">
          <cell r="AD4" t="str">
            <v>Actual</v>
          </cell>
          <cell r="AE4" t="str">
            <v>Actual</v>
          </cell>
          <cell r="AF4" t="str">
            <v>Actual</v>
          </cell>
          <cell r="AG4" t="str">
            <v>Actual</v>
          </cell>
          <cell r="AH4" t="str">
            <v>LE</v>
          </cell>
          <cell r="AT4" t="str">
            <v>Q4 2018</v>
          </cell>
        </row>
        <row r="7">
          <cell r="AD7">
            <v>0</v>
          </cell>
          <cell r="AE7">
            <v>0</v>
          </cell>
          <cell r="AF7">
            <v>0</v>
          </cell>
          <cell r="AG7">
            <v>0</v>
          </cell>
          <cell r="AH7">
            <v>0</v>
          </cell>
          <cell r="AO7" t="str">
            <v>INT gen</v>
          </cell>
          <cell r="AP7" t="str">
            <v>Eng</v>
          </cell>
          <cell r="AT7">
            <v>0</v>
          </cell>
        </row>
        <row r="8">
          <cell r="AD8">
            <v>0</v>
          </cell>
          <cell r="AE8">
            <v>0</v>
          </cell>
          <cell r="AF8">
            <v>0</v>
          </cell>
          <cell r="AG8">
            <v>0</v>
          </cell>
          <cell r="AH8">
            <v>0</v>
          </cell>
          <cell r="AO8" t="str">
            <v>INT gen</v>
          </cell>
          <cell r="AP8" t="str">
            <v>Env</v>
          </cell>
          <cell r="AT8">
            <v>0</v>
          </cell>
        </row>
        <row r="9">
          <cell r="AD9">
            <v>0</v>
          </cell>
          <cell r="AE9">
            <v>0</v>
          </cell>
          <cell r="AF9">
            <v>0</v>
          </cell>
          <cell r="AG9">
            <v>0</v>
          </cell>
          <cell r="AH9">
            <v>0</v>
          </cell>
          <cell r="AO9" t="str">
            <v>INT gen</v>
          </cell>
          <cell r="AP9" t="str">
            <v>Resource</v>
          </cell>
          <cell r="AT9">
            <v>0</v>
          </cell>
        </row>
        <row r="10">
          <cell r="AD10">
            <v>0</v>
          </cell>
          <cell r="AE10">
            <v>0</v>
          </cell>
          <cell r="AF10">
            <v>0</v>
          </cell>
          <cell r="AG10">
            <v>0</v>
          </cell>
          <cell r="AH10">
            <v>0</v>
          </cell>
          <cell r="AO10" t="str">
            <v>INT gen</v>
          </cell>
          <cell r="AP10" t="str">
            <v>Promo</v>
          </cell>
          <cell r="AT10">
            <v>0</v>
          </cell>
        </row>
        <row r="11">
          <cell r="AD11">
            <v>0</v>
          </cell>
          <cell r="AE11">
            <v>0</v>
          </cell>
          <cell r="AF11">
            <v>0</v>
          </cell>
          <cell r="AG11">
            <v>0</v>
          </cell>
          <cell r="AH11">
            <v>0</v>
          </cell>
          <cell r="AO11" t="str">
            <v>INT gen</v>
          </cell>
          <cell r="AP11" t="str">
            <v>FN</v>
          </cell>
          <cell r="AT11">
            <v>0</v>
          </cell>
        </row>
        <row r="12">
          <cell r="AD12">
            <v>0</v>
          </cell>
          <cell r="AE12">
            <v>0</v>
          </cell>
          <cell r="AF12">
            <v>0</v>
          </cell>
          <cell r="AG12">
            <v>0</v>
          </cell>
          <cell r="AH12">
            <v>0</v>
          </cell>
          <cell r="AO12" t="str">
            <v>INT gen</v>
          </cell>
          <cell r="AP12" t="str">
            <v>Cons Other</v>
          </cell>
          <cell r="AT12">
            <v>0</v>
          </cell>
        </row>
        <row r="13">
          <cell r="AD13">
            <v>0</v>
          </cell>
          <cell r="AE13">
            <v>0</v>
          </cell>
          <cell r="AF13">
            <v>0</v>
          </cell>
          <cell r="AG13">
            <v>0</v>
          </cell>
          <cell r="AH13">
            <v>0</v>
          </cell>
          <cell r="AO13" t="str">
            <v>INT gen</v>
          </cell>
          <cell r="AP13" t="str">
            <v>land</v>
          </cell>
          <cell r="AT13">
            <v>0</v>
          </cell>
        </row>
        <row r="14">
          <cell r="AD14">
            <v>0</v>
          </cell>
          <cell r="AE14">
            <v>0</v>
          </cell>
          <cell r="AF14">
            <v>0</v>
          </cell>
          <cell r="AG14">
            <v>0</v>
          </cell>
          <cell r="AH14">
            <v>0</v>
          </cell>
          <cell r="AO14" t="str">
            <v>INT gen</v>
          </cell>
          <cell r="AP14" t="str">
            <v>interconnect</v>
          </cell>
          <cell r="AT14">
            <v>0</v>
          </cell>
        </row>
        <row r="15">
          <cell r="AD15">
            <v>0</v>
          </cell>
          <cell r="AE15">
            <v>0</v>
          </cell>
          <cell r="AF15">
            <v>0</v>
          </cell>
          <cell r="AG15">
            <v>0</v>
          </cell>
          <cell r="AH15">
            <v>0</v>
          </cell>
          <cell r="AO15" t="str">
            <v>INT gen</v>
          </cell>
          <cell r="AP15" t="str">
            <v>Legal</v>
          </cell>
          <cell r="AT15">
            <v>0</v>
          </cell>
        </row>
        <row r="16">
          <cell r="AD16">
            <v>0</v>
          </cell>
          <cell r="AE16">
            <v>1106.98</v>
          </cell>
          <cell r="AF16">
            <v>1106.98</v>
          </cell>
          <cell r="AG16">
            <v>1106.98</v>
          </cell>
          <cell r="AH16">
            <v>1106.98</v>
          </cell>
          <cell r="AO16" t="str">
            <v>INT gen</v>
          </cell>
          <cell r="AP16" t="str">
            <v>Travel</v>
          </cell>
          <cell r="AT16">
            <v>1106.98</v>
          </cell>
        </row>
        <row r="17">
          <cell r="AD17">
            <v>0</v>
          </cell>
          <cell r="AE17">
            <v>0</v>
          </cell>
          <cell r="AF17">
            <v>0</v>
          </cell>
          <cell r="AG17">
            <v>0</v>
          </cell>
          <cell r="AH17">
            <v>0</v>
          </cell>
          <cell r="AO17" t="str">
            <v>INT gen</v>
          </cell>
          <cell r="AP17" t="str">
            <v>Other</v>
          </cell>
          <cell r="AT17">
            <v>0</v>
          </cell>
        </row>
        <row r="18">
          <cell r="AD18">
            <v>0</v>
          </cell>
          <cell r="AE18">
            <v>0</v>
          </cell>
          <cell r="AF18">
            <v>0</v>
          </cell>
          <cell r="AG18">
            <v>0</v>
          </cell>
          <cell r="AH18">
            <v>0</v>
          </cell>
          <cell r="AO18" t="str">
            <v>INT gen</v>
          </cell>
          <cell r="AP18" t="str">
            <v>Fin</v>
          </cell>
          <cell r="AT18">
            <v>0</v>
          </cell>
        </row>
        <row r="19">
          <cell r="AD19">
            <v>0</v>
          </cell>
          <cell r="AE19">
            <v>1106.98</v>
          </cell>
          <cell r="AF19">
            <v>1106.98</v>
          </cell>
          <cell r="AG19">
            <v>1106.98</v>
          </cell>
          <cell r="AH19">
            <v>1106.98</v>
          </cell>
          <cell r="AO19" t="str">
            <v>INT gen</v>
          </cell>
          <cell r="AT19">
            <v>1106.98</v>
          </cell>
        </row>
        <row r="21">
          <cell r="AD21">
            <v>0</v>
          </cell>
          <cell r="AE21">
            <v>0</v>
          </cell>
          <cell r="AF21">
            <v>0</v>
          </cell>
          <cell r="AG21">
            <v>0</v>
          </cell>
          <cell r="AH21">
            <v>0</v>
          </cell>
          <cell r="AO21" t="str">
            <v>INT gen</v>
          </cell>
          <cell r="AP21" t="str">
            <v>Eng</v>
          </cell>
          <cell r="AT21">
            <v>0</v>
          </cell>
        </row>
        <row r="22">
          <cell r="AD22">
            <v>0</v>
          </cell>
          <cell r="AE22">
            <v>0</v>
          </cell>
          <cell r="AF22">
            <v>0</v>
          </cell>
          <cell r="AG22">
            <v>0</v>
          </cell>
          <cell r="AH22">
            <v>0</v>
          </cell>
          <cell r="AO22" t="str">
            <v>INT gen</v>
          </cell>
          <cell r="AP22" t="str">
            <v>Env</v>
          </cell>
          <cell r="AT22">
            <v>0</v>
          </cell>
        </row>
        <row r="23">
          <cell r="AD23">
            <v>0</v>
          </cell>
          <cell r="AE23">
            <v>0</v>
          </cell>
          <cell r="AF23">
            <v>0</v>
          </cell>
          <cell r="AG23">
            <v>0</v>
          </cell>
          <cell r="AH23">
            <v>0</v>
          </cell>
          <cell r="AO23" t="str">
            <v>INT gen</v>
          </cell>
          <cell r="AP23" t="str">
            <v>Resource</v>
          </cell>
          <cell r="AT23">
            <v>0</v>
          </cell>
        </row>
        <row r="24">
          <cell r="AD24">
            <v>0</v>
          </cell>
          <cell r="AE24">
            <v>0</v>
          </cell>
          <cell r="AF24">
            <v>0</v>
          </cell>
          <cell r="AG24">
            <v>0</v>
          </cell>
          <cell r="AH24">
            <v>0</v>
          </cell>
          <cell r="AO24" t="str">
            <v>INT gen</v>
          </cell>
          <cell r="AP24" t="str">
            <v>Promo</v>
          </cell>
          <cell r="AT24">
            <v>0</v>
          </cell>
        </row>
        <row r="25">
          <cell r="AD25">
            <v>0</v>
          </cell>
          <cell r="AE25">
            <v>0</v>
          </cell>
          <cell r="AF25">
            <v>0</v>
          </cell>
          <cell r="AG25">
            <v>0</v>
          </cell>
          <cell r="AH25">
            <v>0</v>
          </cell>
          <cell r="AO25" t="str">
            <v>INT gen</v>
          </cell>
          <cell r="AP25" t="str">
            <v>FN</v>
          </cell>
          <cell r="AT25">
            <v>0</v>
          </cell>
        </row>
        <row r="26">
          <cell r="AD26">
            <v>35979.199999999997</v>
          </cell>
          <cell r="AE26">
            <v>9979.6500000000015</v>
          </cell>
          <cell r="AF26">
            <v>31014.65</v>
          </cell>
          <cell r="AG26">
            <v>31014.65</v>
          </cell>
          <cell r="AH26">
            <v>31014.65</v>
          </cell>
          <cell r="AO26" t="str">
            <v>INT gen</v>
          </cell>
          <cell r="AP26" t="str">
            <v>Cons Other</v>
          </cell>
          <cell r="AT26">
            <v>31014.65</v>
          </cell>
        </row>
        <row r="27">
          <cell r="AD27">
            <v>0</v>
          </cell>
          <cell r="AE27">
            <v>0</v>
          </cell>
          <cell r="AF27">
            <v>0</v>
          </cell>
          <cell r="AG27">
            <v>0</v>
          </cell>
          <cell r="AH27">
            <v>0</v>
          </cell>
          <cell r="AO27" t="str">
            <v>INT gen</v>
          </cell>
          <cell r="AP27" t="str">
            <v>land</v>
          </cell>
          <cell r="AT27">
            <v>0</v>
          </cell>
        </row>
        <row r="28">
          <cell r="AD28">
            <v>0</v>
          </cell>
          <cell r="AE28">
            <v>0</v>
          </cell>
          <cell r="AF28">
            <v>0</v>
          </cell>
          <cell r="AG28">
            <v>0</v>
          </cell>
          <cell r="AH28">
            <v>0</v>
          </cell>
          <cell r="AO28" t="str">
            <v>INT gen</v>
          </cell>
          <cell r="AP28" t="str">
            <v>interconnect</v>
          </cell>
          <cell r="AT28">
            <v>0</v>
          </cell>
        </row>
        <row r="29">
          <cell r="AD29">
            <v>0</v>
          </cell>
          <cell r="AE29">
            <v>0</v>
          </cell>
          <cell r="AF29">
            <v>0</v>
          </cell>
          <cell r="AG29">
            <v>-47.510000000002037</v>
          </cell>
          <cell r="AH29">
            <v>-47.510000000002037</v>
          </cell>
          <cell r="AO29" t="str">
            <v>INT gen</v>
          </cell>
          <cell r="AP29" t="str">
            <v>Legal</v>
          </cell>
          <cell r="AT29">
            <v>-47.510000000002037</v>
          </cell>
        </row>
        <row r="30">
          <cell r="AD30">
            <v>8083.3499999999995</v>
          </cell>
          <cell r="AE30">
            <v>56559.7</v>
          </cell>
          <cell r="AF30">
            <v>96155.510000000009</v>
          </cell>
          <cell r="AG30">
            <v>119341.41</v>
          </cell>
          <cell r="AH30">
            <v>119341.41</v>
          </cell>
          <cell r="AO30" t="str">
            <v>INT gen</v>
          </cell>
          <cell r="AP30" t="str">
            <v>Travel</v>
          </cell>
          <cell r="AT30">
            <v>119341.41</v>
          </cell>
        </row>
        <row r="31">
          <cell r="AD31">
            <v>48.86</v>
          </cell>
          <cell r="AE31">
            <v>1739.5499999999997</v>
          </cell>
          <cell r="AF31">
            <v>10667.169999999998</v>
          </cell>
          <cell r="AG31">
            <v>20526.339999999997</v>
          </cell>
          <cell r="AH31">
            <v>20526.339999999997</v>
          </cell>
          <cell r="AO31" t="str">
            <v>INT gen</v>
          </cell>
          <cell r="AP31" t="str">
            <v>Other</v>
          </cell>
          <cell r="AT31">
            <v>20526.339999999997</v>
          </cell>
        </row>
        <row r="32">
          <cell r="AD32">
            <v>0</v>
          </cell>
          <cell r="AE32">
            <v>0</v>
          </cell>
          <cell r="AF32">
            <v>0</v>
          </cell>
          <cell r="AG32">
            <v>0</v>
          </cell>
          <cell r="AH32">
            <v>0</v>
          </cell>
          <cell r="AO32" t="str">
            <v>INT gen</v>
          </cell>
          <cell r="AP32" t="str">
            <v>Fin</v>
          </cell>
          <cell r="AT32">
            <v>0</v>
          </cell>
        </row>
        <row r="33">
          <cell r="AD33">
            <v>44111.409999999996</v>
          </cell>
          <cell r="AE33">
            <v>68278.900000000009</v>
          </cell>
          <cell r="AF33">
            <v>137837.33000000002</v>
          </cell>
          <cell r="AG33">
            <v>170834.88999999998</v>
          </cell>
          <cell r="AH33">
            <v>170834.88999999998</v>
          </cell>
          <cell r="AO33" t="str">
            <v>INT gen</v>
          </cell>
          <cell r="AT33">
            <v>170834.88999999998</v>
          </cell>
        </row>
        <row r="35">
          <cell r="AD35">
            <v>0</v>
          </cell>
          <cell r="AE35">
            <v>0</v>
          </cell>
          <cell r="AF35">
            <v>0</v>
          </cell>
          <cell r="AG35">
            <v>0</v>
          </cell>
          <cell r="AH35">
            <v>0</v>
          </cell>
          <cell r="AO35" t="str">
            <v>INT gen</v>
          </cell>
          <cell r="AP35" t="str">
            <v>Eng</v>
          </cell>
          <cell r="AT35">
            <v>0</v>
          </cell>
        </row>
        <row r="36">
          <cell r="AD36">
            <v>0</v>
          </cell>
          <cell r="AE36">
            <v>0</v>
          </cell>
          <cell r="AF36">
            <v>0</v>
          </cell>
          <cell r="AG36">
            <v>0</v>
          </cell>
          <cell r="AH36">
            <v>0</v>
          </cell>
          <cell r="AO36" t="str">
            <v>INT gen</v>
          </cell>
          <cell r="AP36" t="str">
            <v>Env</v>
          </cell>
          <cell r="AT36">
            <v>0</v>
          </cell>
        </row>
        <row r="37">
          <cell r="AD37">
            <v>0</v>
          </cell>
          <cell r="AE37">
            <v>0</v>
          </cell>
          <cell r="AF37">
            <v>0</v>
          </cell>
          <cell r="AG37">
            <v>0</v>
          </cell>
          <cell r="AH37">
            <v>0</v>
          </cell>
          <cell r="AO37" t="str">
            <v>INT gen</v>
          </cell>
          <cell r="AP37" t="str">
            <v>Resource</v>
          </cell>
          <cell r="AT37">
            <v>0</v>
          </cell>
        </row>
        <row r="38">
          <cell r="AD38">
            <v>0</v>
          </cell>
          <cell r="AE38">
            <v>0</v>
          </cell>
          <cell r="AF38">
            <v>0</v>
          </cell>
          <cell r="AG38">
            <v>0</v>
          </cell>
          <cell r="AH38">
            <v>0</v>
          </cell>
          <cell r="AO38" t="str">
            <v>INT gen</v>
          </cell>
          <cell r="AP38" t="str">
            <v>Promo</v>
          </cell>
          <cell r="AT38">
            <v>0</v>
          </cell>
        </row>
        <row r="39">
          <cell r="AD39">
            <v>0</v>
          </cell>
          <cell r="AE39">
            <v>0</v>
          </cell>
          <cell r="AF39">
            <v>0</v>
          </cell>
          <cell r="AG39">
            <v>0</v>
          </cell>
          <cell r="AH39">
            <v>0</v>
          </cell>
          <cell r="AO39" t="str">
            <v>INT gen</v>
          </cell>
          <cell r="AP39" t="str">
            <v>FN</v>
          </cell>
          <cell r="AT39">
            <v>0</v>
          </cell>
        </row>
        <row r="40">
          <cell r="AD40">
            <v>0</v>
          </cell>
          <cell r="AE40">
            <v>0</v>
          </cell>
          <cell r="AF40">
            <v>0</v>
          </cell>
          <cell r="AG40">
            <v>0</v>
          </cell>
          <cell r="AH40">
            <v>0</v>
          </cell>
          <cell r="AO40" t="str">
            <v>INT gen</v>
          </cell>
          <cell r="AP40" t="str">
            <v>Cons Other</v>
          </cell>
          <cell r="AT40">
            <v>0</v>
          </cell>
        </row>
        <row r="41">
          <cell r="AD41">
            <v>0</v>
          </cell>
          <cell r="AE41">
            <v>0</v>
          </cell>
          <cell r="AF41">
            <v>0</v>
          </cell>
          <cell r="AG41">
            <v>0</v>
          </cell>
          <cell r="AH41">
            <v>0</v>
          </cell>
          <cell r="AO41" t="str">
            <v>INT gen</v>
          </cell>
          <cell r="AP41" t="str">
            <v>land</v>
          </cell>
          <cell r="AT41">
            <v>0</v>
          </cell>
        </row>
        <row r="42">
          <cell r="AD42">
            <v>0</v>
          </cell>
          <cell r="AE42">
            <v>0</v>
          </cell>
          <cell r="AF42">
            <v>0</v>
          </cell>
          <cell r="AG42">
            <v>0</v>
          </cell>
          <cell r="AH42">
            <v>0</v>
          </cell>
          <cell r="AO42" t="str">
            <v>INT gen</v>
          </cell>
          <cell r="AP42" t="str">
            <v>interconnect</v>
          </cell>
          <cell r="AT42">
            <v>0</v>
          </cell>
        </row>
        <row r="43">
          <cell r="AD43">
            <v>0</v>
          </cell>
          <cell r="AE43">
            <v>0</v>
          </cell>
          <cell r="AF43">
            <v>0</v>
          </cell>
          <cell r="AG43">
            <v>0</v>
          </cell>
          <cell r="AH43">
            <v>0</v>
          </cell>
          <cell r="AO43" t="str">
            <v>INT gen</v>
          </cell>
          <cell r="AP43" t="str">
            <v>Legal</v>
          </cell>
          <cell r="AT43">
            <v>0</v>
          </cell>
        </row>
        <row r="44">
          <cell r="AD44">
            <v>0</v>
          </cell>
          <cell r="AE44">
            <v>0</v>
          </cell>
          <cell r="AF44">
            <v>510.34000000000003</v>
          </cell>
          <cell r="AG44">
            <v>618.02</v>
          </cell>
          <cell r="AH44">
            <v>618.02</v>
          </cell>
          <cell r="AO44" t="str">
            <v>INT gen</v>
          </cell>
          <cell r="AP44" t="str">
            <v>Travel</v>
          </cell>
          <cell r="AT44">
            <v>618.02</v>
          </cell>
        </row>
        <row r="45">
          <cell r="AD45">
            <v>0</v>
          </cell>
          <cell r="AE45">
            <v>99.29</v>
          </cell>
          <cell r="AF45">
            <v>99.29</v>
          </cell>
          <cell r="AG45">
            <v>233.56</v>
          </cell>
          <cell r="AH45">
            <v>233.56</v>
          </cell>
          <cell r="AO45" t="str">
            <v>INT gen</v>
          </cell>
          <cell r="AP45" t="str">
            <v>Other</v>
          </cell>
          <cell r="AT45">
            <v>233.56</v>
          </cell>
        </row>
        <row r="46">
          <cell r="AD46">
            <v>0</v>
          </cell>
          <cell r="AE46">
            <v>0</v>
          </cell>
          <cell r="AF46">
            <v>0</v>
          </cell>
          <cell r="AG46">
            <v>0</v>
          </cell>
          <cell r="AH46">
            <v>0</v>
          </cell>
          <cell r="AO46" t="str">
            <v>INT gen</v>
          </cell>
          <cell r="AP46" t="str">
            <v>Fin</v>
          </cell>
          <cell r="AT46">
            <v>0</v>
          </cell>
        </row>
        <row r="47">
          <cell r="AD47">
            <v>0</v>
          </cell>
          <cell r="AE47">
            <v>99.29</v>
          </cell>
          <cell r="AF47">
            <v>609.63</v>
          </cell>
          <cell r="AG47">
            <v>851.57999999999993</v>
          </cell>
          <cell r="AH47">
            <v>851.57999999999993</v>
          </cell>
          <cell r="AO47" t="str">
            <v>INT gen</v>
          </cell>
          <cell r="AT47">
            <v>851.57999999999993</v>
          </cell>
        </row>
        <row r="49">
          <cell r="AD49">
            <v>0</v>
          </cell>
          <cell r="AE49">
            <v>0</v>
          </cell>
          <cell r="AF49">
            <v>0</v>
          </cell>
          <cell r="AG49">
            <v>0</v>
          </cell>
          <cell r="AH49">
            <v>0</v>
          </cell>
          <cell r="AO49" t="str">
            <v>INT gen</v>
          </cell>
          <cell r="AP49" t="str">
            <v>Eng</v>
          </cell>
          <cell r="AT49">
            <v>0</v>
          </cell>
        </row>
        <row r="50">
          <cell r="AD50">
            <v>0</v>
          </cell>
          <cell r="AE50">
            <v>0</v>
          </cell>
          <cell r="AF50">
            <v>0</v>
          </cell>
          <cell r="AG50">
            <v>0</v>
          </cell>
          <cell r="AH50">
            <v>0</v>
          </cell>
          <cell r="AO50" t="str">
            <v>INT gen</v>
          </cell>
          <cell r="AP50" t="str">
            <v>Env</v>
          </cell>
          <cell r="AT50">
            <v>0</v>
          </cell>
        </row>
        <row r="51">
          <cell r="AD51">
            <v>0</v>
          </cell>
          <cell r="AE51">
            <v>0</v>
          </cell>
          <cell r="AF51">
            <v>0</v>
          </cell>
          <cell r="AG51">
            <v>0</v>
          </cell>
          <cell r="AH51">
            <v>0</v>
          </cell>
          <cell r="AO51" t="str">
            <v>INT gen</v>
          </cell>
          <cell r="AP51" t="str">
            <v>Resource</v>
          </cell>
          <cell r="AT51">
            <v>0</v>
          </cell>
        </row>
        <row r="52">
          <cell r="AD52">
            <v>0</v>
          </cell>
          <cell r="AE52">
            <v>0</v>
          </cell>
          <cell r="AF52">
            <v>0</v>
          </cell>
          <cell r="AG52">
            <v>0</v>
          </cell>
          <cell r="AH52">
            <v>0</v>
          </cell>
          <cell r="AO52" t="str">
            <v>INT gen</v>
          </cell>
          <cell r="AP52" t="str">
            <v>Promo</v>
          </cell>
          <cell r="AT52">
            <v>0</v>
          </cell>
        </row>
        <row r="53">
          <cell r="AD53">
            <v>0</v>
          </cell>
          <cell r="AE53">
            <v>0</v>
          </cell>
          <cell r="AF53">
            <v>0</v>
          </cell>
          <cell r="AG53">
            <v>0</v>
          </cell>
          <cell r="AH53">
            <v>0</v>
          </cell>
          <cell r="AO53" t="str">
            <v>INT gen</v>
          </cell>
          <cell r="AP53" t="str">
            <v>FN</v>
          </cell>
          <cell r="AT53">
            <v>0</v>
          </cell>
        </row>
        <row r="54">
          <cell r="AD54">
            <v>0</v>
          </cell>
          <cell r="AE54">
            <v>0</v>
          </cell>
          <cell r="AF54">
            <v>0</v>
          </cell>
          <cell r="AG54">
            <v>0</v>
          </cell>
          <cell r="AH54">
            <v>0</v>
          </cell>
          <cell r="AO54" t="str">
            <v>INT gen</v>
          </cell>
          <cell r="AP54" t="str">
            <v>Cons Other</v>
          </cell>
          <cell r="AT54">
            <v>0</v>
          </cell>
        </row>
        <row r="55">
          <cell r="AD55">
            <v>0</v>
          </cell>
          <cell r="AE55">
            <v>0</v>
          </cell>
          <cell r="AF55">
            <v>0</v>
          </cell>
          <cell r="AG55">
            <v>0</v>
          </cell>
          <cell r="AH55">
            <v>0</v>
          </cell>
          <cell r="AO55" t="str">
            <v>INT gen</v>
          </cell>
          <cell r="AP55" t="str">
            <v>land</v>
          </cell>
          <cell r="AT55">
            <v>0</v>
          </cell>
        </row>
        <row r="56">
          <cell r="AD56">
            <v>0</v>
          </cell>
          <cell r="AE56">
            <v>0</v>
          </cell>
          <cell r="AF56">
            <v>0</v>
          </cell>
          <cell r="AG56">
            <v>0</v>
          </cell>
          <cell r="AH56">
            <v>0</v>
          </cell>
          <cell r="AO56" t="str">
            <v>INT gen</v>
          </cell>
          <cell r="AP56" t="str">
            <v>interconnect</v>
          </cell>
          <cell r="AT56">
            <v>0</v>
          </cell>
        </row>
        <row r="57">
          <cell r="AD57">
            <v>0</v>
          </cell>
          <cell r="AE57">
            <v>0</v>
          </cell>
          <cell r="AF57">
            <v>0</v>
          </cell>
          <cell r="AG57">
            <v>0</v>
          </cell>
          <cell r="AH57">
            <v>0</v>
          </cell>
          <cell r="AO57" t="str">
            <v>INT gen</v>
          </cell>
          <cell r="AP57" t="str">
            <v>Legal</v>
          </cell>
          <cell r="AT57">
            <v>0</v>
          </cell>
        </row>
        <row r="58">
          <cell r="AD58">
            <v>0</v>
          </cell>
          <cell r="AE58">
            <v>0</v>
          </cell>
          <cell r="AF58">
            <v>1994.2599999999998</v>
          </cell>
          <cell r="AG58">
            <v>1994.2599999999998</v>
          </cell>
          <cell r="AH58">
            <v>1994.2599999999998</v>
          </cell>
          <cell r="AO58" t="str">
            <v>INT gen</v>
          </cell>
          <cell r="AP58" t="str">
            <v>Travel</v>
          </cell>
          <cell r="AT58">
            <v>1994.2599999999998</v>
          </cell>
        </row>
        <row r="59">
          <cell r="AD59">
            <v>0</v>
          </cell>
          <cell r="AE59">
            <v>0</v>
          </cell>
          <cell r="AF59">
            <v>0</v>
          </cell>
          <cell r="AG59">
            <v>0</v>
          </cell>
          <cell r="AH59">
            <v>0</v>
          </cell>
          <cell r="AO59" t="str">
            <v>INT gen</v>
          </cell>
          <cell r="AP59" t="str">
            <v>Other</v>
          </cell>
          <cell r="AT59">
            <v>0</v>
          </cell>
        </row>
        <row r="60">
          <cell r="AD60">
            <v>0</v>
          </cell>
          <cell r="AE60">
            <v>0</v>
          </cell>
          <cell r="AF60">
            <v>0</v>
          </cell>
          <cell r="AG60">
            <v>0</v>
          </cell>
          <cell r="AH60">
            <v>0</v>
          </cell>
          <cell r="AO60" t="str">
            <v>INT gen</v>
          </cell>
          <cell r="AP60" t="str">
            <v>Fin</v>
          </cell>
          <cell r="AT60">
            <v>0</v>
          </cell>
        </row>
        <row r="61">
          <cell r="AD61">
            <v>0</v>
          </cell>
          <cell r="AE61">
            <v>0</v>
          </cell>
          <cell r="AF61">
            <v>1994.2599999999998</v>
          </cell>
          <cell r="AG61">
            <v>1994.2599999999998</v>
          </cell>
          <cell r="AH61">
            <v>1994.2599999999998</v>
          </cell>
          <cell r="AO61" t="str">
            <v>INT gen</v>
          </cell>
          <cell r="AT61">
            <v>1994.2599999999998</v>
          </cell>
        </row>
        <row r="62">
          <cell r="AD62">
            <v>44111.409999999989</v>
          </cell>
          <cell r="AE62">
            <v>69485.169999999984</v>
          </cell>
          <cell r="AF62">
            <v>141548.19999999998</v>
          </cell>
          <cell r="AG62">
            <v>174787.70999999996</v>
          </cell>
          <cell r="AH62">
            <v>174787.70999999996</v>
          </cell>
          <cell r="AT62">
            <v>0</v>
          </cell>
        </row>
        <row r="64">
          <cell r="AD64">
            <v>0</v>
          </cell>
          <cell r="AE64">
            <v>74163.600000000006</v>
          </cell>
          <cell r="AF64">
            <v>74329.75</v>
          </cell>
          <cell r="AG64">
            <v>74329.75</v>
          </cell>
          <cell r="AH64">
            <v>74329.75</v>
          </cell>
          <cell r="AO64">
            <v>89</v>
          </cell>
          <cell r="AP64" t="str">
            <v>Eng</v>
          </cell>
          <cell r="AT64">
            <v>74329.75</v>
          </cell>
        </row>
        <row r="65">
          <cell r="AD65">
            <v>0</v>
          </cell>
          <cell r="AE65">
            <v>0</v>
          </cell>
          <cell r="AF65">
            <v>0</v>
          </cell>
          <cell r="AG65">
            <v>0</v>
          </cell>
          <cell r="AH65">
            <v>0</v>
          </cell>
          <cell r="AO65">
            <v>89</v>
          </cell>
          <cell r="AP65" t="str">
            <v>Env</v>
          </cell>
          <cell r="AT65">
            <v>0</v>
          </cell>
        </row>
        <row r="66">
          <cell r="AD66">
            <v>0</v>
          </cell>
          <cell r="AE66">
            <v>0</v>
          </cell>
          <cell r="AF66">
            <v>0</v>
          </cell>
          <cell r="AG66">
            <v>0</v>
          </cell>
          <cell r="AH66">
            <v>0</v>
          </cell>
          <cell r="AO66">
            <v>89</v>
          </cell>
          <cell r="AP66" t="str">
            <v>Resource</v>
          </cell>
          <cell r="AT66">
            <v>0</v>
          </cell>
        </row>
        <row r="67">
          <cell r="AD67">
            <v>0</v>
          </cell>
          <cell r="AE67">
            <v>0</v>
          </cell>
          <cell r="AF67">
            <v>0</v>
          </cell>
          <cell r="AG67">
            <v>0</v>
          </cell>
          <cell r="AH67">
            <v>0</v>
          </cell>
          <cell r="AO67">
            <v>89</v>
          </cell>
          <cell r="AP67" t="str">
            <v>Promo</v>
          </cell>
          <cell r="AT67">
            <v>0</v>
          </cell>
        </row>
        <row r="68">
          <cell r="AD68">
            <v>0</v>
          </cell>
          <cell r="AE68">
            <v>0</v>
          </cell>
          <cell r="AF68">
            <v>0</v>
          </cell>
          <cell r="AG68">
            <v>0</v>
          </cell>
          <cell r="AH68">
            <v>0</v>
          </cell>
          <cell r="AO68">
            <v>89</v>
          </cell>
          <cell r="AP68" t="str">
            <v>FN</v>
          </cell>
          <cell r="AT68">
            <v>0</v>
          </cell>
        </row>
        <row r="69">
          <cell r="AD69">
            <v>0</v>
          </cell>
          <cell r="AE69">
            <v>79500</v>
          </cell>
          <cell r="AF69">
            <v>79500</v>
          </cell>
          <cell r="AG69">
            <v>70633.47</v>
          </cell>
          <cell r="AH69">
            <v>70633.47</v>
          </cell>
          <cell r="AO69">
            <v>89</v>
          </cell>
          <cell r="AP69" t="str">
            <v>Cons Other</v>
          </cell>
          <cell r="AT69">
            <v>70633.47</v>
          </cell>
        </row>
        <row r="70">
          <cell r="AD70">
            <v>0</v>
          </cell>
          <cell r="AE70">
            <v>0</v>
          </cell>
          <cell r="AF70">
            <v>0</v>
          </cell>
          <cell r="AG70">
            <v>0</v>
          </cell>
          <cell r="AH70">
            <v>0</v>
          </cell>
          <cell r="AO70">
            <v>89</v>
          </cell>
          <cell r="AP70" t="str">
            <v>land</v>
          </cell>
          <cell r="AT70">
            <v>0</v>
          </cell>
        </row>
        <row r="71">
          <cell r="AD71">
            <v>0</v>
          </cell>
          <cell r="AE71">
            <v>0</v>
          </cell>
          <cell r="AF71">
            <v>0</v>
          </cell>
          <cell r="AG71">
            <v>0</v>
          </cell>
          <cell r="AH71">
            <v>0</v>
          </cell>
          <cell r="AO71">
            <v>89</v>
          </cell>
          <cell r="AP71" t="str">
            <v>interconnect</v>
          </cell>
          <cell r="AT71">
            <v>0</v>
          </cell>
        </row>
        <row r="72">
          <cell r="AD72">
            <v>0</v>
          </cell>
          <cell r="AE72">
            <v>278000</v>
          </cell>
          <cell r="AF72">
            <v>358643.76</v>
          </cell>
          <cell r="AG72">
            <v>286925.05</v>
          </cell>
          <cell r="AH72">
            <v>286925.05</v>
          </cell>
          <cell r="AO72">
            <v>89</v>
          </cell>
          <cell r="AP72" t="str">
            <v>Legal</v>
          </cell>
          <cell r="AT72">
            <v>286925.05</v>
          </cell>
        </row>
        <row r="73">
          <cell r="AD73">
            <v>0</v>
          </cell>
          <cell r="AE73">
            <v>67789.039999999994</v>
          </cell>
          <cell r="AF73">
            <v>67789.039999999994</v>
          </cell>
          <cell r="AG73">
            <v>67789.039999999994</v>
          </cell>
          <cell r="AH73">
            <v>67789.039999999994</v>
          </cell>
          <cell r="AO73">
            <v>89</v>
          </cell>
          <cell r="AP73" t="str">
            <v>Travel</v>
          </cell>
          <cell r="AT73">
            <v>67789.039999999994</v>
          </cell>
        </row>
        <row r="74">
          <cell r="AD74">
            <v>0</v>
          </cell>
          <cell r="AE74">
            <v>3972.9500000000003</v>
          </cell>
          <cell r="AF74">
            <v>3972.9500000000003</v>
          </cell>
          <cell r="AG74">
            <v>3972.9500000000003</v>
          </cell>
          <cell r="AH74">
            <v>3972.9500000000003</v>
          </cell>
          <cell r="AO74">
            <v>89</v>
          </cell>
          <cell r="AP74" t="str">
            <v>Other</v>
          </cell>
          <cell r="AT74">
            <v>3972.9500000000003</v>
          </cell>
        </row>
        <row r="75">
          <cell r="AD75">
            <v>0</v>
          </cell>
          <cell r="AE75">
            <v>0</v>
          </cell>
          <cell r="AF75">
            <v>0</v>
          </cell>
          <cell r="AG75">
            <v>0</v>
          </cell>
          <cell r="AH75">
            <v>0</v>
          </cell>
          <cell r="AO75">
            <v>89</v>
          </cell>
          <cell r="AP75" t="str">
            <v>Fin</v>
          </cell>
          <cell r="AT75">
            <v>0</v>
          </cell>
        </row>
        <row r="76">
          <cell r="AD76">
            <v>0</v>
          </cell>
          <cell r="AE76">
            <v>503425.58999999997</v>
          </cell>
          <cell r="AF76">
            <v>584235.5</v>
          </cell>
          <cell r="AG76">
            <v>503650.26</v>
          </cell>
          <cell r="AH76">
            <v>503650.26</v>
          </cell>
          <cell r="AO76">
            <v>89</v>
          </cell>
          <cell r="AT76">
            <v>503650.26</v>
          </cell>
        </row>
        <row r="78">
          <cell r="AD78">
            <v>0</v>
          </cell>
          <cell r="AE78">
            <v>0</v>
          </cell>
          <cell r="AF78">
            <v>0</v>
          </cell>
          <cell r="AG78">
            <v>0</v>
          </cell>
          <cell r="AH78">
            <v>0</v>
          </cell>
          <cell r="AO78">
            <v>0</v>
          </cell>
          <cell r="AP78" t="str">
            <v>Eng</v>
          </cell>
          <cell r="AT78">
            <v>0</v>
          </cell>
        </row>
        <row r="79">
          <cell r="AD79">
            <v>0</v>
          </cell>
          <cell r="AE79">
            <v>0</v>
          </cell>
          <cell r="AF79">
            <v>0</v>
          </cell>
          <cell r="AG79">
            <v>0</v>
          </cell>
          <cell r="AH79">
            <v>0</v>
          </cell>
          <cell r="AO79">
            <v>0</v>
          </cell>
          <cell r="AP79" t="str">
            <v>Env</v>
          </cell>
          <cell r="AT79">
            <v>0</v>
          </cell>
        </row>
        <row r="80">
          <cell r="AD80">
            <v>0</v>
          </cell>
          <cell r="AE80">
            <v>0</v>
          </cell>
          <cell r="AF80">
            <v>0</v>
          </cell>
          <cell r="AG80">
            <v>0</v>
          </cell>
          <cell r="AH80">
            <v>0</v>
          </cell>
          <cell r="AO80">
            <v>0</v>
          </cell>
          <cell r="AP80" t="str">
            <v>Resource</v>
          </cell>
          <cell r="AT80">
            <v>0</v>
          </cell>
        </row>
        <row r="81">
          <cell r="AD81">
            <v>0</v>
          </cell>
          <cell r="AE81">
            <v>0</v>
          </cell>
          <cell r="AF81">
            <v>0</v>
          </cell>
          <cell r="AG81">
            <v>0</v>
          </cell>
          <cell r="AH81">
            <v>0</v>
          </cell>
          <cell r="AO81">
            <v>0</v>
          </cell>
          <cell r="AP81" t="str">
            <v>Promo</v>
          </cell>
          <cell r="AT81">
            <v>0</v>
          </cell>
        </row>
        <row r="82">
          <cell r="AD82">
            <v>0</v>
          </cell>
          <cell r="AE82">
            <v>0</v>
          </cell>
          <cell r="AF82">
            <v>0</v>
          </cell>
          <cell r="AG82">
            <v>0</v>
          </cell>
          <cell r="AH82">
            <v>0</v>
          </cell>
          <cell r="AO82">
            <v>0</v>
          </cell>
          <cell r="AP82" t="str">
            <v>FN</v>
          </cell>
          <cell r="AT82">
            <v>0</v>
          </cell>
        </row>
        <row r="83">
          <cell r="AD83">
            <v>0</v>
          </cell>
          <cell r="AE83">
            <v>0</v>
          </cell>
          <cell r="AF83">
            <v>0</v>
          </cell>
          <cell r="AG83">
            <v>0</v>
          </cell>
          <cell r="AH83">
            <v>0</v>
          </cell>
          <cell r="AO83">
            <v>0</v>
          </cell>
          <cell r="AP83" t="str">
            <v>Cons Other</v>
          </cell>
          <cell r="AT83">
            <v>0</v>
          </cell>
        </row>
        <row r="84">
          <cell r="AD84">
            <v>0</v>
          </cell>
          <cell r="AE84">
            <v>0</v>
          </cell>
          <cell r="AF84">
            <v>0</v>
          </cell>
          <cell r="AG84">
            <v>0</v>
          </cell>
          <cell r="AH84">
            <v>0</v>
          </cell>
          <cell r="AO84">
            <v>0</v>
          </cell>
          <cell r="AP84" t="str">
            <v>land</v>
          </cell>
          <cell r="AT84">
            <v>0</v>
          </cell>
        </row>
        <row r="85">
          <cell r="AD85">
            <v>0</v>
          </cell>
          <cell r="AE85">
            <v>0</v>
          </cell>
          <cell r="AF85">
            <v>0</v>
          </cell>
          <cell r="AG85">
            <v>0</v>
          </cell>
          <cell r="AH85">
            <v>0</v>
          </cell>
          <cell r="AO85">
            <v>0</v>
          </cell>
          <cell r="AP85" t="str">
            <v>interconnect</v>
          </cell>
          <cell r="AT85">
            <v>0</v>
          </cell>
        </row>
        <row r="86">
          <cell r="AD86">
            <v>0</v>
          </cell>
          <cell r="AE86">
            <v>0</v>
          </cell>
          <cell r="AF86">
            <v>0</v>
          </cell>
          <cell r="AG86">
            <v>0</v>
          </cell>
          <cell r="AH86">
            <v>0</v>
          </cell>
          <cell r="AO86">
            <v>0</v>
          </cell>
          <cell r="AP86" t="str">
            <v>Legal</v>
          </cell>
          <cell r="AT86">
            <v>0</v>
          </cell>
        </row>
        <row r="87">
          <cell r="AD87">
            <v>0</v>
          </cell>
          <cell r="AE87">
            <v>0</v>
          </cell>
          <cell r="AF87">
            <v>0</v>
          </cell>
          <cell r="AG87">
            <v>0</v>
          </cell>
          <cell r="AH87">
            <v>0</v>
          </cell>
          <cell r="AO87">
            <v>0</v>
          </cell>
          <cell r="AP87" t="str">
            <v>Travel</v>
          </cell>
          <cell r="AT87">
            <v>0</v>
          </cell>
        </row>
        <row r="88">
          <cell r="AD88">
            <v>0</v>
          </cell>
          <cell r="AE88">
            <v>0</v>
          </cell>
          <cell r="AF88">
            <v>0</v>
          </cell>
          <cell r="AG88">
            <v>0</v>
          </cell>
          <cell r="AH88">
            <v>0</v>
          </cell>
          <cell r="AO88">
            <v>0</v>
          </cell>
          <cell r="AP88" t="str">
            <v>Other</v>
          </cell>
          <cell r="AT88">
            <v>0</v>
          </cell>
        </row>
        <row r="89">
          <cell r="AD89">
            <v>0</v>
          </cell>
          <cell r="AE89">
            <v>0</v>
          </cell>
          <cell r="AF89">
            <v>0</v>
          </cell>
          <cell r="AG89">
            <v>0</v>
          </cell>
          <cell r="AH89">
            <v>0</v>
          </cell>
          <cell r="AO89">
            <v>0</v>
          </cell>
          <cell r="AP89" t="str">
            <v>Fin</v>
          </cell>
          <cell r="AT89">
            <v>0</v>
          </cell>
        </row>
        <row r="90">
          <cell r="AD90">
            <v>0</v>
          </cell>
          <cell r="AE90">
            <v>0</v>
          </cell>
          <cell r="AF90">
            <v>0</v>
          </cell>
          <cell r="AG90">
            <v>34823.360000000001</v>
          </cell>
          <cell r="AH90">
            <v>34823.360000000001</v>
          </cell>
          <cell r="AO90">
            <v>0</v>
          </cell>
          <cell r="AT90">
            <v>0</v>
          </cell>
        </row>
        <row r="91">
          <cell r="AD91">
            <v>0</v>
          </cell>
          <cell r="AE91">
            <v>0</v>
          </cell>
          <cell r="AF91">
            <v>0</v>
          </cell>
          <cell r="AG91">
            <v>0</v>
          </cell>
          <cell r="AH91">
            <v>0</v>
          </cell>
          <cell r="AT91">
            <v>0</v>
          </cell>
        </row>
        <row r="93">
          <cell r="AD93">
            <v>44111.409999999996</v>
          </cell>
          <cell r="AE93">
            <v>572910.76</v>
          </cell>
          <cell r="AF93">
            <v>725783.70000000007</v>
          </cell>
          <cell r="AG93">
            <v>678437.97</v>
          </cell>
          <cell r="AH93">
            <v>678437.97</v>
          </cell>
          <cell r="AT93">
            <v>678437.97</v>
          </cell>
        </row>
      </sheetData>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pital Cost"/>
      <sheetName val="SPProforma1"/>
      <sheetName val="Financing"/>
      <sheetName val="GECosts_7FA"/>
      <sheetName val="Construction Labour"/>
      <sheetName val="Operating Costs"/>
    </sheetNames>
    <sheetDataSet>
      <sheetData sheetId="0"/>
      <sheetData sheetId="1"/>
      <sheetData sheetId="2">
        <row r="4">
          <cell r="G4">
            <v>0</v>
          </cell>
        </row>
        <row r="1427">
          <cell r="AC1427">
            <v>1</v>
          </cell>
          <cell r="AD1427" t="str">
            <v>Jan</v>
          </cell>
          <cell r="AE1427" t="str">
            <v>MW</v>
          </cell>
          <cell r="AF1427">
            <v>266.27364130447262</v>
          </cell>
        </row>
        <row r="1428">
          <cell r="AC1428">
            <v>2</v>
          </cell>
          <cell r="AD1428" t="str">
            <v>Feb</v>
          </cell>
          <cell r="AE1428" t="str">
            <v>MW</v>
          </cell>
          <cell r="AF1428">
            <v>263.72377678710939</v>
          </cell>
        </row>
        <row r="1429">
          <cell r="AC1429">
            <v>3</v>
          </cell>
          <cell r="AD1429" t="str">
            <v>Mar</v>
          </cell>
          <cell r="AE1429" t="str">
            <v>MW</v>
          </cell>
          <cell r="AF1429">
            <v>258.97441752243896</v>
          </cell>
        </row>
        <row r="1430">
          <cell r="AC1430">
            <v>4</v>
          </cell>
          <cell r="AD1430" t="str">
            <v>Apr</v>
          </cell>
          <cell r="AE1430" t="str">
            <v>MW</v>
          </cell>
          <cell r="AF1430">
            <v>251.18447291050776</v>
          </cell>
        </row>
        <row r="1431">
          <cell r="AC1431">
            <v>5</v>
          </cell>
          <cell r="AD1431" t="str">
            <v>May</v>
          </cell>
          <cell r="AE1431" t="str">
            <v>MW</v>
          </cell>
          <cell r="AF1431">
            <v>241.28118261046143</v>
          </cell>
        </row>
        <row r="1432">
          <cell r="AC1432">
            <v>6</v>
          </cell>
          <cell r="AD1432" t="str">
            <v>Jun</v>
          </cell>
          <cell r="AE1432" t="str">
            <v>MW</v>
          </cell>
          <cell r="AF1432">
            <v>234.44689722464352</v>
          </cell>
        </row>
        <row r="1433">
          <cell r="AC1433">
            <v>7</v>
          </cell>
          <cell r="AD1433" t="str">
            <v>Jul</v>
          </cell>
          <cell r="AE1433" t="str">
            <v>MW</v>
          </cell>
          <cell r="AF1433">
            <v>230.95534755836425</v>
          </cell>
        </row>
        <row r="1434">
          <cell r="AC1434">
            <v>8</v>
          </cell>
          <cell r="AD1434" t="str">
            <v>Aug</v>
          </cell>
          <cell r="AE1434" t="str">
            <v>MW</v>
          </cell>
          <cell r="AF1434">
            <v>232.7011223915039</v>
          </cell>
        </row>
        <row r="1435">
          <cell r="AC1435">
            <v>9</v>
          </cell>
          <cell r="AD1435" t="str">
            <v>Sep</v>
          </cell>
          <cell r="AE1435" t="str">
            <v>MW</v>
          </cell>
          <cell r="AF1435">
            <v>242.75909233946777</v>
          </cell>
        </row>
        <row r="1436">
          <cell r="AC1436">
            <v>10</v>
          </cell>
          <cell r="AD1436" t="str">
            <v>Oct</v>
          </cell>
          <cell r="AE1436" t="str">
            <v>MW</v>
          </cell>
          <cell r="AF1436">
            <v>250.34655902550296</v>
          </cell>
        </row>
        <row r="1437">
          <cell r="AC1437">
            <v>11</v>
          </cell>
          <cell r="AD1437" t="str">
            <v>Nov</v>
          </cell>
          <cell r="AE1437" t="str">
            <v>MW</v>
          </cell>
          <cell r="AF1437">
            <v>259.67642965075197</v>
          </cell>
        </row>
        <row r="1438">
          <cell r="AC1438">
            <v>12</v>
          </cell>
          <cell r="AD1438" t="str">
            <v>Dec</v>
          </cell>
          <cell r="AE1438" t="str">
            <v>MW</v>
          </cell>
          <cell r="AF1438">
            <v>265.02896566362296</v>
          </cell>
        </row>
        <row r="1531">
          <cell r="T1531">
            <v>1</v>
          </cell>
          <cell r="U1531" t="str">
            <v>Jan</v>
          </cell>
          <cell r="V1531" t="str">
            <v>GJ/MWh</v>
          </cell>
          <cell r="W1531">
            <v>7.5281030002438376</v>
          </cell>
        </row>
        <row r="1532">
          <cell r="T1532">
            <v>2</v>
          </cell>
          <cell r="U1532" t="str">
            <v>Feb</v>
          </cell>
          <cell r="V1532" t="str">
            <v>GJ/MWh</v>
          </cell>
          <cell r="W1532">
            <v>7.5085034072881953</v>
          </cell>
        </row>
        <row r="1533">
          <cell r="T1533">
            <v>3</v>
          </cell>
          <cell r="U1533" t="str">
            <v>Mar</v>
          </cell>
          <cell r="V1533" t="str">
            <v>GJ/MWh</v>
          </cell>
          <cell r="W1533">
            <v>7.4814570794496875</v>
          </cell>
        </row>
        <row r="1534">
          <cell r="T1534">
            <v>4</v>
          </cell>
          <cell r="U1534" t="str">
            <v>Apr</v>
          </cell>
          <cell r="V1534" t="str">
            <v>GJ/MWh</v>
          </cell>
          <cell r="W1534">
            <v>7.458704324993672</v>
          </cell>
        </row>
        <row r="1535">
          <cell r="T1535">
            <v>5</v>
          </cell>
          <cell r="U1535" t="str">
            <v>May</v>
          </cell>
          <cell r="V1535" t="str">
            <v>GJ/MWh</v>
          </cell>
          <cell r="W1535">
            <v>7.5055213125810019</v>
          </cell>
        </row>
        <row r="1536">
          <cell r="T1536">
            <v>6</v>
          </cell>
          <cell r="U1536" t="str">
            <v>Jun</v>
          </cell>
          <cell r="V1536" t="str">
            <v>GJ/MWh</v>
          </cell>
          <cell r="W1536">
            <v>7.574132427938042</v>
          </cell>
        </row>
        <row r="1537">
          <cell r="T1537">
            <v>7</v>
          </cell>
          <cell r="U1537" t="str">
            <v>Jul</v>
          </cell>
          <cell r="V1537" t="str">
            <v>GJ/MWh</v>
          </cell>
          <cell r="W1537">
            <v>7.6113895487739107</v>
          </cell>
        </row>
        <row r="1538">
          <cell r="T1538">
            <v>8</v>
          </cell>
          <cell r="U1538" t="str">
            <v>Aug</v>
          </cell>
          <cell r="V1538" t="str">
            <v>GJ/MWh</v>
          </cell>
          <cell r="W1538">
            <v>7.5926311165466371</v>
          </cell>
        </row>
        <row r="1539">
          <cell r="T1539">
            <v>9</v>
          </cell>
          <cell r="U1539" t="str">
            <v>Sep</v>
          </cell>
          <cell r="V1539" t="str">
            <v>GJ/MWh</v>
          </cell>
          <cell r="W1539">
            <v>7.5023704844247039</v>
          </cell>
        </row>
        <row r="1540">
          <cell r="T1540">
            <v>10</v>
          </cell>
          <cell r="U1540" t="str">
            <v>Oct</v>
          </cell>
          <cell r="V1540" t="str">
            <v>GJ/MWh</v>
          </cell>
          <cell r="W1540">
            <v>7.4587128378308618</v>
          </cell>
        </row>
        <row r="1541">
          <cell r="T1541">
            <v>11</v>
          </cell>
          <cell r="U1541" t="str">
            <v>Nov</v>
          </cell>
          <cell r="V1541" t="str">
            <v>GJ/MWh</v>
          </cell>
          <cell r="W1541">
            <v>7.4853956461803248</v>
          </cell>
        </row>
        <row r="1542">
          <cell r="T1542">
            <v>12</v>
          </cell>
          <cell r="U1542" t="str">
            <v>Dec</v>
          </cell>
          <cell r="V1542" t="str">
            <v>GJ/MWh</v>
          </cell>
          <cell r="W1542">
            <v>7.5171525425992662</v>
          </cell>
        </row>
      </sheetData>
      <sheetData sheetId="3"/>
      <sheetData sheetId="4"/>
      <sheetData sheetId="5"/>
      <sheetData sheetId="6">
        <row r="28">
          <cell r="D28">
            <v>181200.30878906246</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pital"/>
      <sheetName val="OpCosts"/>
      <sheetName val="GECosts"/>
      <sheetName val="Summary"/>
      <sheetName val="IS,CF,BS"/>
      <sheetName val="StartUp"/>
      <sheetName val="Price, etc."/>
      <sheetName val="CHPRFP"/>
      <sheetName val="Market"/>
      <sheetName val="Perf_Data"/>
      <sheetName val="Financing"/>
      <sheetName val="LDs"/>
      <sheetName val="Commiss"/>
      <sheetName val="Thorold Gas Cost Estimates"/>
      <sheetName val="Avail"/>
    </sheetNames>
    <sheetDataSet>
      <sheetData sheetId="0"/>
      <sheetData sheetId="1">
        <row r="1">
          <cell r="A1" t="str">
            <v>CAPITAL COST - DRAFT</v>
          </cell>
        </row>
        <row r="2">
          <cell r="A2" t="str">
            <v>(Canadian Dollars)</v>
          </cell>
        </row>
        <row r="4">
          <cell r="D4" t="str">
            <v>ToDate</v>
          </cell>
          <cell r="E4" t="str">
            <v>ToFC</v>
          </cell>
          <cell r="F4" t="str">
            <v>Total</v>
          </cell>
          <cell r="H4" t="str">
            <v>Insurable</v>
          </cell>
          <cell r="I4" t="str">
            <v>Comment</v>
          </cell>
          <cell r="L4">
            <v>0.94000000000000006</v>
          </cell>
          <cell r="M4">
            <v>0.94786727162462736</v>
          </cell>
        </row>
        <row r="5">
          <cell r="D5" t="str">
            <v>May31/07</v>
          </cell>
          <cell r="E5" t="str">
            <v>Jul20/07</v>
          </cell>
          <cell r="F5" t="str">
            <v>ToCOD</v>
          </cell>
          <cell r="H5" t="str">
            <v>Cost</v>
          </cell>
          <cell r="I5">
            <v>1.05500003</v>
          </cell>
          <cell r="J5" t="str">
            <v>$Cdn/$US</v>
          </cell>
          <cell r="L5">
            <v>1.0638297872340425</v>
          </cell>
          <cell r="M5">
            <v>1.05500003</v>
          </cell>
        </row>
        <row r="6">
          <cell r="A6" t="str">
            <v>Direct Costs</v>
          </cell>
        </row>
        <row r="7">
          <cell r="A7" t="str">
            <v>EPC Base Price</v>
          </cell>
          <cell r="F7">
            <v>384505003</v>
          </cell>
          <cell r="H7">
            <v>384505003</v>
          </cell>
          <cell r="I7">
            <v>384505003</v>
          </cell>
          <cell r="J7">
            <v>1499997.0000000084</v>
          </cell>
          <cell r="K7" t="str">
            <v>Kiewit final price June13/07. US$100m at June 8/07 floats</v>
          </cell>
        </row>
        <row r="8">
          <cell r="A8" t="str">
            <v xml:space="preserve">Duty </v>
          </cell>
          <cell r="F8">
            <v>1500000</v>
          </cell>
          <cell r="H8">
            <v>1500000</v>
          </cell>
          <cell r="I8" t="str">
            <v>Assume $20m dutiable, allowance: $1.5m</v>
          </cell>
        </row>
        <row r="10">
          <cell r="A10" t="str">
            <v>TOTAL PROJECT CONSTRUCTION COST</v>
          </cell>
          <cell r="F10">
            <v>386005003</v>
          </cell>
          <cell r="H10">
            <v>386005003</v>
          </cell>
        </row>
        <row r="12">
          <cell r="A12" t="str">
            <v>Other Owner's Construction Cost</v>
          </cell>
        </row>
        <row r="13">
          <cell r="B13" t="str">
            <v>ACCC Site Remediation/Services Relocation</v>
          </cell>
          <cell r="D13">
            <v>250000</v>
          </cell>
          <cell r="E13">
            <v>18000</v>
          </cell>
          <cell r="F13">
            <v>268000</v>
          </cell>
          <cell r="H13">
            <v>0</v>
          </cell>
          <cell r="I13" t="str">
            <v>Actual to date.</v>
          </cell>
        </row>
        <row r="14">
          <cell r="B14" t="str">
            <v>HONI Protect System and Q10P Upgrade</v>
          </cell>
          <cell r="F14">
            <v>1212000</v>
          </cell>
          <cell r="H14">
            <v>0</v>
          </cell>
        </row>
        <row r="15">
          <cell r="B15" t="str">
            <v>PSS and Protection Study</v>
          </cell>
          <cell r="F15">
            <v>25000</v>
          </cell>
          <cell r="H15">
            <v>0</v>
          </cell>
        </row>
        <row r="16">
          <cell r="B16" t="str">
            <v>Below grade Demolition, Landscaping, Remediation</v>
          </cell>
          <cell r="F16">
            <v>1100000</v>
          </cell>
          <cell r="H16">
            <v>50000</v>
          </cell>
          <cell r="I16" t="str">
            <v>NP estimate. $100k Remediation.</v>
          </cell>
        </row>
        <row r="17">
          <cell r="B17" t="str">
            <v>Allowance for PST</v>
          </cell>
          <cell r="F17">
            <v>2100000</v>
          </cell>
          <cell r="H17">
            <v>2100000</v>
          </cell>
          <cell r="I17" t="str">
            <v>Buildings cost $26m at 8%</v>
          </cell>
        </row>
        <row r="18">
          <cell r="A18" t="str">
            <v>TOTAL DIRECT COST</v>
          </cell>
          <cell r="D18">
            <v>250000</v>
          </cell>
          <cell r="E18">
            <v>390460003</v>
          </cell>
          <cell r="F18">
            <v>390710003</v>
          </cell>
          <cell r="H18">
            <v>388155003</v>
          </cell>
          <cell r="L18">
            <v>390710003</v>
          </cell>
          <cell r="M18">
            <v>390710003</v>
          </cell>
        </row>
        <row r="20">
          <cell r="A20" t="str">
            <v>Indirect Costs</v>
          </cell>
          <cell r="G20">
            <v>519999999.99998277</v>
          </cell>
        </row>
        <row r="21">
          <cell r="A21" t="str">
            <v>Development Cost</v>
          </cell>
        </row>
        <row r="22">
          <cell r="B22" t="str">
            <v>Internal Head Office</v>
          </cell>
          <cell r="H22">
            <v>0.1</v>
          </cell>
        </row>
        <row r="23">
          <cell r="C23" t="str">
            <v>Engineering (Cogen)</v>
          </cell>
          <cell r="D23">
            <v>1829000</v>
          </cell>
          <cell r="E23">
            <v>171000</v>
          </cell>
          <cell r="F23">
            <v>2000000</v>
          </cell>
          <cell r="H23">
            <v>200000</v>
          </cell>
          <cell r="L23">
            <v>2000000</v>
          </cell>
          <cell r="M23">
            <v>2000000</v>
          </cell>
        </row>
        <row r="24">
          <cell r="C24" t="str">
            <v>Development / Proj. Mgmt / Other</v>
          </cell>
          <cell r="D24">
            <v>2980000</v>
          </cell>
          <cell r="E24">
            <v>76991.409200000111</v>
          </cell>
          <cell r="F24">
            <v>3056991.4092000001</v>
          </cell>
          <cell r="H24">
            <v>305699.14092000003</v>
          </cell>
          <cell r="I24" t="str">
            <v>Allowance for Development Overhead Cost, Travel and Other</v>
          </cell>
          <cell r="L24">
            <v>-516943008.59078276</v>
          </cell>
          <cell r="M24">
            <v>3056991.4092000001</v>
          </cell>
        </row>
        <row r="25">
          <cell r="B25" t="str">
            <v>Geotechnical(Jagger Hims)</v>
          </cell>
          <cell r="D25">
            <v>90000</v>
          </cell>
          <cell r="E25">
            <v>25000</v>
          </cell>
          <cell r="F25">
            <v>115000</v>
          </cell>
          <cell r="H25">
            <v>0</v>
          </cell>
          <cell r="L25">
            <v>115000</v>
          </cell>
          <cell r="M25">
            <v>115000</v>
          </cell>
        </row>
        <row r="26">
          <cell r="B26" t="str">
            <v>Gryphon, S&amp;W, TCPL</v>
          </cell>
          <cell r="D26">
            <v>763000</v>
          </cell>
          <cell r="E26">
            <v>12000</v>
          </cell>
          <cell r="F26">
            <v>775000</v>
          </cell>
          <cell r="H26">
            <v>77500</v>
          </cell>
          <cell r="L26">
            <v>775000</v>
          </cell>
          <cell r="M26">
            <v>775000</v>
          </cell>
        </row>
        <row r="27">
          <cell r="B27" t="str">
            <v>Delta Hudson/Jacob/Acres</v>
          </cell>
          <cell r="D27">
            <v>606000</v>
          </cell>
          <cell r="E27">
            <v>0</v>
          </cell>
          <cell r="F27">
            <v>606000</v>
          </cell>
          <cell r="H27">
            <v>0</v>
          </cell>
          <cell r="I27" t="str">
            <v>Actual thru 2003</v>
          </cell>
          <cell r="L27">
            <v>606000</v>
          </cell>
          <cell r="M27">
            <v>606000</v>
          </cell>
        </row>
        <row r="28">
          <cell r="B28" t="str">
            <v>Finance Fees(M.Thompson,BankCharges)</v>
          </cell>
          <cell r="D28">
            <v>98000</v>
          </cell>
          <cell r="E28">
            <v>95000</v>
          </cell>
          <cell r="F28">
            <v>193000</v>
          </cell>
          <cell r="H28">
            <v>0</v>
          </cell>
          <cell r="I28" t="str">
            <v>Includes LC fees todate</v>
          </cell>
          <cell r="L28">
            <v>193000</v>
          </cell>
          <cell r="M28">
            <v>193000</v>
          </cell>
        </row>
        <row r="29">
          <cell r="B29" t="str">
            <v>IESO  - SIA</v>
          </cell>
          <cell r="D29">
            <v>67000</v>
          </cell>
          <cell r="E29">
            <v>0</v>
          </cell>
          <cell r="F29">
            <v>67000</v>
          </cell>
          <cell r="H29">
            <v>0</v>
          </cell>
          <cell r="L29">
            <v>67000</v>
          </cell>
          <cell r="M29">
            <v>67000</v>
          </cell>
        </row>
        <row r="30">
          <cell r="B30" t="str">
            <v>Connection Studies (Algal, Rodan)</v>
          </cell>
          <cell r="D30">
            <v>34000</v>
          </cell>
          <cell r="E30">
            <v>5000</v>
          </cell>
          <cell r="F30">
            <v>39000</v>
          </cell>
          <cell r="H30">
            <v>0</v>
          </cell>
          <cell r="L30">
            <v>39000</v>
          </cell>
          <cell r="M30">
            <v>39000</v>
          </cell>
        </row>
        <row r="31">
          <cell r="B31" t="str">
            <v>OPA CHP Registration Fee</v>
          </cell>
          <cell r="D31">
            <v>10000</v>
          </cell>
          <cell r="E31">
            <v>0</v>
          </cell>
          <cell r="F31">
            <v>10000</v>
          </cell>
          <cell r="H31">
            <v>0</v>
          </cell>
          <cell r="L31">
            <v>10000</v>
          </cell>
          <cell r="M31">
            <v>10000</v>
          </cell>
        </row>
        <row r="32">
          <cell r="B32" t="str">
            <v>Legal:</v>
          </cell>
        </row>
        <row r="33">
          <cell r="C33" t="str">
            <v>OPA Contract, SLSMC, CoOwners</v>
          </cell>
          <cell r="D33">
            <v>191000</v>
          </cell>
          <cell r="E33">
            <v>109000</v>
          </cell>
          <cell r="F33">
            <v>300000</v>
          </cell>
          <cell r="H33">
            <v>30000</v>
          </cell>
          <cell r="L33">
            <v>300000</v>
          </cell>
          <cell r="M33">
            <v>300000</v>
          </cell>
        </row>
        <row r="34">
          <cell r="C34" t="str">
            <v>ESA/Lease</v>
          </cell>
          <cell r="D34">
            <v>479000</v>
          </cell>
          <cell r="E34">
            <v>0</v>
          </cell>
          <cell r="F34">
            <v>479000</v>
          </cell>
          <cell r="H34">
            <v>0</v>
          </cell>
          <cell r="L34">
            <v>479000</v>
          </cell>
          <cell r="M34">
            <v>479000</v>
          </cell>
        </row>
        <row r="35">
          <cell r="C35" t="str">
            <v>EPC</v>
          </cell>
          <cell r="D35">
            <v>107000</v>
          </cell>
          <cell r="E35">
            <v>293000</v>
          </cell>
          <cell r="F35">
            <v>400000</v>
          </cell>
          <cell r="H35">
            <v>40000</v>
          </cell>
          <cell r="L35">
            <v>400000</v>
          </cell>
          <cell r="M35">
            <v>400000</v>
          </cell>
        </row>
        <row r="36">
          <cell r="C36" t="str">
            <v>GE CSA &amp; GT</v>
          </cell>
          <cell r="D36">
            <v>258000</v>
          </cell>
          <cell r="E36">
            <v>27000</v>
          </cell>
          <cell r="F36">
            <v>285000</v>
          </cell>
          <cell r="H36">
            <v>0</v>
          </cell>
          <cell r="I36" t="str">
            <v>Incl Troutman Sanders/IEM Energfy</v>
          </cell>
          <cell r="L36">
            <v>285000</v>
          </cell>
          <cell r="M36">
            <v>285000</v>
          </cell>
        </row>
        <row r="37">
          <cell r="B37" t="str">
            <v>Legal - PPA &amp; ESA, EPC</v>
          </cell>
          <cell r="D37">
            <v>1035000</v>
          </cell>
          <cell r="E37">
            <v>429000</v>
          </cell>
          <cell r="F37">
            <v>1464000</v>
          </cell>
          <cell r="L37">
            <v>1464000</v>
          </cell>
          <cell r="M37">
            <v>1464000</v>
          </cell>
        </row>
        <row r="38">
          <cell r="B38" t="str">
            <v>Total Development Cost</v>
          </cell>
          <cell r="D38">
            <v>7512000</v>
          </cell>
          <cell r="E38">
            <v>813991.40919999965</v>
          </cell>
          <cell r="F38">
            <v>8325991.4091999996</v>
          </cell>
          <cell r="H38">
            <v>583199.24092000001</v>
          </cell>
          <cell r="L38">
            <v>8325991.4091999996</v>
          </cell>
          <cell r="M38">
            <v>8325991.4091999996</v>
          </cell>
        </row>
        <row r="39">
          <cell r="A39" t="str">
            <v>Licensing &amp; Permits</v>
          </cell>
        </row>
        <row r="40">
          <cell r="B40" t="str">
            <v>Air Permit - Consulting</v>
          </cell>
          <cell r="D40">
            <v>92000</v>
          </cell>
          <cell r="E40">
            <v>1000</v>
          </cell>
          <cell r="F40">
            <v>93000</v>
          </cell>
          <cell r="H40">
            <v>0</v>
          </cell>
          <cell r="I40" t="str">
            <v>Stantec(ESG), Senes</v>
          </cell>
          <cell r="L40">
            <v>93000</v>
          </cell>
          <cell r="M40">
            <v>93000</v>
          </cell>
        </row>
        <row r="41">
          <cell r="B41" t="str">
            <v>Noise Audit/Consultant</v>
          </cell>
          <cell r="D41">
            <v>64000</v>
          </cell>
          <cell r="E41">
            <v>2000</v>
          </cell>
          <cell r="F41">
            <v>66000</v>
          </cell>
          <cell r="H41">
            <v>0</v>
          </cell>
          <cell r="I41" t="str">
            <v>Stantec(ESG), Aercoustics</v>
          </cell>
          <cell r="L41">
            <v>66000</v>
          </cell>
          <cell r="M41">
            <v>66000</v>
          </cell>
        </row>
        <row r="42">
          <cell r="B42" t="str">
            <v>Water Consultant</v>
          </cell>
          <cell r="D42">
            <v>184000</v>
          </cell>
          <cell r="E42">
            <v>2000</v>
          </cell>
          <cell r="F42">
            <v>186000</v>
          </cell>
          <cell r="H42">
            <v>0</v>
          </cell>
          <cell r="I42" t="str">
            <v>Stantec(ESG),JTU</v>
          </cell>
          <cell r="L42">
            <v>186000</v>
          </cell>
          <cell r="M42">
            <v>186000</v>
          </cell>
        </row>
        <row r="43">
          <cell r="B43" t="str">
            <v>Environmental Soils Consultant</v>
          </cell>
          <cell r="D43">
            <v>7000</v>
          </cell>
          <cell r="E43">
            <v>35000</v>
          </cell>
          <cell r="F43">
            <v>42000</v>
          </cell>
          <cell r="H43">
            <v>0</v>
          </cell>
          <cell r="I43" t="str">
            <v>ESG . Includes Phase I Study (2007) estimate (Golder Assoc).</v>
          </cell>
          <cell r="L43">
            <v>42000</v>
          </cell>
          <cell r="M43">
            <v>42000</v>
          </cell>
        </row>
        <row r="44">
          <cell r="B44" t="str">
            <v>Environmental Assessment</v>
          </cell>
          <cell r="D44">
            <v>55000</v>
          </cell>
          <cell r="E44">
            <v>0</v>
          </cell>
          <cell r="F44">
            <v>55000</v>
          </cell>
          <cell r="H44">
            <v>0</v>
          </cell>
          <cell r="I44" t="str">
            <v>Stantec(ESG)</v>
          </cell>
          <cell r="L44">
            <v>55000</v>
          </cell>
          <cell r="M44">
            <v>55000</v>
          </cell>
        </row>
        <row r="45">
          <cell r="B45" t="str">
            <v>Permit Fees</v>
          </cell>
          <cell r="D45">
            <v>75000</v>
          </cell>
          <cell r="E45">
            <v>-1000</v>
          </cell>
          <cell r="F45">
            <v>74000</v>
          </cell>
          <cell r="H45">
            <v>0</v>
          </cell>
          <cell r="L45">
            <v>74000</v>
          </cell>
          <cell r="M45">
            <v>74000</v>
          </cell>
        </row>
        <row r="46">
          <cell r="B46" t="str">
            <v>Site Plan Approval</v>
          </cell>
          <cell r="D46">
            <v>76000</v>
          </cell>
          <cell r="E46">
            <v>1000</v>
          </cell>
          <cell r="F46">
            <v>77000</v>
          </cell>
          <cell r="H46">
            <v>0</v>
          </cell>
          <cell r="I46" t="str">
            <v>Stantec, Suda &amp; Maleszyk</v>
          </cell>
          <cell r="L46">
            <v>77000</v>
          </cell>
          <cell r="M46">
            <v>77000</v>
          </cell>
        </row>
        <row r="47">
          <cell r="B47" t="str">
            <v>Ministry of Labour</v>
          </cell>
          <cell r="D47">
            <v>0</v>
          </cell>
          <cell r="E47">
            <v>1000</v>
          </cell>
          <cell r="F47">
            <v>1000</v>
          </cell>
          <cell r="H47">
            <v>0</v>
          </cell>
          <cell r="L47">
            <v>1000</v>
          </cell>
          <cell r="M47">
            <v>1000</v>
          </cell>
        </row>
        <row r="48">
          <cell r="B48" t="str">
            <v>Pre-Start H&amp;S Checklist</v>
          </cell>
          <cell r="D48">
            <v>0</v>
          </cell>
          <cell r="E48">
            <v>5000</v>
          </cell>
          <cell r="F48">
            <v>5000</v>
          </cell>
          <cell r="H48">
            <v>0</v>
          </cell>
          <cell r="L48">
            <v>5000</v>
          </cell>
          <cell r="M48">
            <v>5000</v>
          </cell>
        </row>
        <row r="49">
          <cell r="D49">
            <v>553000</v>
          </cell>
          <cell r="E49">
            <v>46000</v>
          </cell>
          <cell r="F49">
            <v>599000</v>
          </cell>
          <cell r="H49">
            <v>0</v>
          </cell>
          <cell r="L49">
            <v>599000</v>
          </cell>
          <cell r="M49">
            <v>599000</v>
          </cell>
        </row>
        <row r="50">
          <cell r="A50" t="str">
            <v>Hydro One Fees</v>
          </cell>
        </row>
        <row r="51">
          <cell r="B51" t="str">
            <v>Customer Impact Assessment</v>
          </cell>
          <cell r="D51">
            <v>60000</v>
          </cell>
          <cell r="E51">
            <v>0</v>
          </cell>
          <cell r="F51">
            <v>60000</v>
          </cell>
          <cell r="H51">
            <v>0</v>
          </cell>
          <cell r="I51">
            <v>8375000</v>
          </cell>
          <cell r="J51">
            <v>9246991.4091999996</v>
          </cell>
          <cell r="K51" t="str">
            <v>Demolition/Development/Permitting/Financing Cost to this item</v>
          </cell>
          <cell r="L51">
            <v>60000</v>
          </cell>
          <cell r="M51">
            <v>60000</v>
          </cell>
        </row>
        <row r="52">
          <cell r="B52" t="str">
            <v>HONI Connection/Commission Cost</v>
          </cell>
          <cell r="D52">
            <v>0</v>
          </cell>
          <cell r="E52">
            <v>30000</v>
          </cell>
          <cell r="F52">
            <v>30000</v>
          </cell>
          <cell r="H52">
            <v>0</v>
          </cell>
          <cell r="L52">
            <v>30000</v>
          </cell>
          <cell r="M52">
            <v>30000</v>
          </cell>
        </row>
        <row r="53">
          <cell r="D53">
            <v>60000</v>
          </cell>
          <cell r="E53">
            <v>30000</v>
          </cell>
          <cell r="F53">
            <v>90000</v>
          </cell>
          <cell r="H53">
            <v>0</v>
          </cell>
          <cell r="L53">
            <v>90000</v>
          </cell>
          <cell r="M53">
            <v>90000</v>
          </cell>
        </row>
        <row r="54">
          <cell r="A54" t="str">
            <v>Indirect Costs during Construction</v>
          </cell>
        </row>
        <row r="55">
          <cell r="B55" t="str">
            <v>Owner's Engineer (Cogen, Gryphon, other)</v>
          </cell>
          <cell r="D55">
            <v>0</v>
          </cell>
          <cell r="E55">
            <v>1530000</v>
          </cell>
          <cell r="F55">
            <v>1530000</v>
          </cell>
          <cell r="H55">
            <v>1530000</v>
          </cell>
          <cell r="I55" t="str">
            <v>PK 100%, DG(part), $40k/mo,3 yrs(Cogen)(Incl Ben) + $250k(Gryphon,other)</v>
          </cell>
          <cell r="L55">
            <v>1530000</v>
          </cell>
          <cell r="M55">
            <v>1530000</v>
          </cell>
        </row>
        <row r="56">
          <cell r="B56" t="str">
            <v>Management Fees through Construction</v>
          </cell>
          <cell r="D56">
            <v>0</v>
          </cell>
          <cell r="E56">
            <v>3200000</v>
          </cell>
          <cell r="F56">
            <v>3200000</v>
          </cell>
          <cell r="H56">
            <v>0</v>
          </cell>
          <cell r="I56" t="str">
            <v>$100k/mo, 3 yrs. (incl Benefits) (JB,TA,SM,GF,JM,JC,SS,Acct)</v>
          </cell>
          <cell r="L56">
            <v>3200000</v>
          </cell>
          <cell r="M56">
            <v>3200000</v>
          </cell>
        </row>
        <row r="57">
          <cell r="B57" t="str">
            <v>Project/Plant Manager</v>
          </cell>
          <cell r="D57">
            <v>0</v>
          </cell>
          <cell r="E57">
            <v>535000</v>
          </cell>
          <cell r="F57">
            <v>535000</v>
          </cell>
          <cell r="H57">
            <v>535000</v>
          </cell>
          <cell r="I57" t="str">
            <v>32 mos., 3% escalation. (Salary_Worksheet_Rev3_Deferral)</v>
          </cell>
          <cell r="L57">
            <v>535000</v>
          </cell>
          <cell r="M57">
            <v>535000</v>
          </cell>
        </row>
        <row r="58">
          <cell r="B58" t="str">
            <v xml:space="preserve">Maintenance Manager </v>
          </cell>
          <cell r="D58">
            <v>0</v>
          </cell>
          <cell r="E58">
            <v>199000</v>
          </cell>
          <cell r="F58">
            <v>199000</v>
          </cell>
          <cell r="H58">
            <v>199000</v>
          </cell>
          <cell r="I58" t="str">
            <v>16 mos., 3% escalation. (Salary_Worksheet_Rev3_Deferral)</v>
          </cell>
          <cell r="L58">
            <v>199000</v>
          </cell>
          <cell r="M58">
            <v>199000</v>
          </cell>
        </row>
        <row r="59">
          <cell r="B59" t="str">
            <v>Construction Manager</v>
          </cell>
          <cell r="D59">
            <v>0</v>
          </cell>
          <cell r="E59">
            <v>455000</v>
          </cell>
          <cell r="F59">
            <v>455000</v>
          </cell>
          <cell r="H59">
            <v>455000</v>
          </cell>
          <cell r="I59" t="str">
            <v>29 mos., 3% escalation. (Salary_Worksheet_Rev3_Deferral)</v>
          </cell>
          <cell r="L59">
            <v>455000</v>
          </cell>
          <cell r="M59">
            <v>455000</v>
          </cell>
        </row>
        <row r="60">
          <cell r="B60" t="str">
            <v>Operations Mgr/Chief</v>
          </cell>
          <cell r="D60">
            <v>0</v>
          </cell>
          <cell r="E60">
            <v>157000</v>
          </cell>
          <cell r="F60">
            <v>157000</v>
          </cell>
          <cell r="H60">
            <v>157000</v>
          </cell>
          <cell r="I60" t="str">
            <v>13 mos., 3% escalation. (Salary_Worksheet_Rev3_Deferral)</v>
          </cell>
          <cell r="L60">
            <v>157000</v>
          </cell>
          <cell r="M60">
            <v>157000</v>
          </cell>
        </row>
        <row r="61">
          <cell r="B61" t="str">
            <v>Independent Engineer - Monthly Reporting</v>
          </cell>
          <cell r="D61">
            <v>0</v>
          </cell>
          <cell r="E61">
            <v>518631.26466249995</v>
          </cell>
          <cell r="F61">
            <v>518631.26466249995</v>
          </cell>
          <cell r="H61">
            <v>518631.26466249995</v>
          </cell>
          <cell r="I61" t="str">
            <v>Construction begins July/07, 34 months reporting. Incl 15% WT.</v>
          </cell>
          <cell r="L61">
            <v>518631.26466249995</v>
          </cell>
          <cell r="M61">
            <v>518631.26466249995</v>
          </cell>
        </row>
        <row r="62">
          <cell r="B62" t="str">
            <v>Independent Engineer - Performance Test</v>
          </cell>
          <cell r="D62">
            <v>0</v>
          </cell>
          <cell r="E62">
            <v>54596.251552499991</v>
          </cell>
          <cell r="F62">
            <v>54596.251552499991</v>
          </cell>
          <cell r="H62">
            <v>54596.251552499991</v>
          </cell>
          <cell r="I62" t="str">
            <v>Incl 15% WT</v>
          </cell>
          <cell r="L62">
            <v>54596.251552499991</v>
          </cell>
          <cell r="M62">
            <v>54596.251552499991</v>
          </cell>
        </row>
        <row r="63">
          <cell r="B63" t="str">
            <v>NPI Site Office Costs</v>
          </cell>
          <cell r="D63">
            <v>0</v>
          </cell>
          <cell r="E63">
            <v>50000</v>
          </cell>
          <cell r="F63">
            <v>50000</v>
          </cell>
          <cell r="H63">
            <v>50000</v>
          </cell>
          <cell r="L63">
            <v>50000</v>
          </cell>
          <cell r="M63">
            <v>50000</v>
          </cell>
        </row>
        <row r="64">
          <cell r="B64" t="str">
            <v>Relocation</v>
          </cell>
          <cell r="D64">
            <v>0</v>
          </cell>
          <cell r="E64">
            <v>100000</v>
          </cell>
          <cell r="F64">
            <v>100000</v>
          </cell>
          <cell r="H64">
            <v>10000</v>
          </cell>
          <cell r="L64">
            <v>100000</v>
          </cell>
          <cell r="M64">
            <v>100000</v>
          </cell>
        </row>
        <row r="65">
          <cell r="B65" t="str">
            <v xml:space="preserve">Travel </v>
          </cell>
          <cell r="D65">
            <v>0</v>
          </cell>
          <cell r="E65">
            <v>50000</v>
          </cell>
          <cell r="F65">
            <v>50000</v>
          </cell>
          <cell r="H65">
            <v>50000</v>
          </cell>
          <cell r="L65">
            <v>50000</v>
          </cell>
          <cell r="M65">
            <v>50000</v>
          </cell>
        </row>
        <row r="66">
          <cell r="B66" t="str">
            <v>Legal - EPC &amp; GE</v>
          </cell>
          <cell r="D66">
            <v>0</v>
          </cell>
          <cell r="E66">
            <v>120000</v>
          </cell>
          <cell r="F66">
            <v>120000</v>
          </cell>
          <cell r="H66">
            <v>120000</v>
          </cell>
          <cell r="J66">
            <v>2282181.8181818184</v>
          </cell>
          <cell r="K66" t="str">
            <v>NPI Costs during construction/yr</v>
          </cell>
          <cell r="L66">
            <v>120000</v>
          </cell>
          <cell r="M66">
            <v>120000</v>
          </cell>
        </row>
        <row r="67">
          <cell r="B67" t="str">
            <v>Building Permit</v>
          </cell>
          <cell r="D67">
            <v>0</v>
          </cell>
          <cell r="E67">
            <v>80000</v>
          </cell>
          <cell r="F67">
            <v>80000</v>
          </cell>
          <cell r="H67">
            <v>80000</v>
          </cell>
          <cell r="I67" t="str">
            <v>Added June 15/07; est. per Dino. EPC won't cover.</v>
          </cell>
          <cell r="L67">
            <v>80000</v>
          </cell>
          <cell r="M67">
            <v>80000</v>
          </cell>
        </row>
        <row r="68">
          <cell r="D68">
            <v>0</v>
          </cell>
          <cell r="E68">
            <v>7049227.5162149994</v>
          </cell>
          <cell r="F68">
            <v>7049227.5162149994</v>
          </cell>
          <cell r="H68">
            <v>3759227.5162149998</v>
          </cell>
          <cell r="L68">
            <v>7049227.5162149994</v>
          </cell>
          <cell r="M68">
            <v>7049227.5162149994</v>
          </cell>
        </row>
        <row r="69">
          <cell r="A69" t="str">
            <v>Spares and Mobilization</v>
          </cell>
        </row>
        <row r="70">
          <cell r="B70" t="str">
            <v>BOP Spares</v>
          </cell>
          <cell r="D70">
            <v>0</v>
          </cell>
          <cell r="E70">
            <v>2500000</v>
          </cell>
          <cell r="F70">
            <v>2500000</v>
          </cell>
          <cell r="H70">
            <v>0</v>
          </cell>
          <cell r="L70">
            <v>2500000</v>
          </cell>
          <cell r="M70">
            <v>2500000</v>
          </cell>
        </row>
        <row r="71">
          <cell r="B71" t="str">
            <v xml:space="preserve">CSA Spares </v>
          </cell>
          <cell r="D71">
            <v>0</v>
          </cell>
          <cell r="E71">
            <v>13150377.87740404</v>
          </cell>
          <cell r="F71">
            <v>13150377.87740404</v>
          </cell>
          <cell r="H71">
            <v>0</v>
          </cell>
          <cell r="I71" t="str">
            <v>Switch for Pratt &amp; Whitney. GE Rotor worth US$4m.</v>
          </cell>
          <cell r="L71">
            <v>13150377.87740404</v>
          </cell>
          <cell r="M71">
            <v>13150377.87740404</v>
          </cell>
        </row>
        <row r="72">
          <cell r="B72" t="str">
            <v xml:space="preserve">CSA Mobilization Fee </v>
          </cell>
          <cell r="D72">
            <v>0</v>
          </cell>
          <cell r="E72">
            <v>530500.01500000001</v>
          </cell>
          <cell r="F72">
            <v>530500.01500000001</v>
          </cell>
          <cell r="H72">
            <v>0</v>
          </cell>
          <cell r="I72" t="str">
            <v>No Fee with Pratt &amp; Whitney.</v>
          </cell>
          <cell r="L72">
            <v>530500.01500000001</v>
          </cell>
          <cell r="M72">
            <v>530500.01500000001</v>
          </cell>
        </row>
        <row r="73">
          <cell r="B73" t="str">
            <v>Total Spares</v>
          </cell>
          <cell r="D73">
            <v>0</v>
          </cell>
          <cell r="E73">
            <v>16180877.89240404</v>
          </cell>
          <cell r="F73">
            <v>16180877.89240404</v>
          </cell>
          <cell r="H73">
            <v>0</v>
          </cell>
          <cell r="L73">
            <v>16180877.89240404</v>
          </cell>
          <cell r="M73">
            <v>16180877.89240404</v>
          </cell>
        </row>
        <row r="74">
          <cell r="A74" t="str">
            <v>Commissioning, Start-Up</v>
          </cell>
        </row>
        <row r="75">
          <cell r="B75" t="str">
            <v>Fuel</v>
          </cell>
          <cell r="D75">
            <v>0</v>
          </cell>
          <cell r="E75">
            <v>6088758.9109687498</v>
          </cell>
          <cell r="F75">
            <v>6088758.9109687498</v>
          </cell>
          <cell r="H75">
            <v>6088758.9109687498</v>
          </cell>
          <cell r="L75">
            <v>6088758.9109687498</v>
          </cell>
          <cell r="M75">
            <v>6088758.9109687498</v>
          </cell>
        </row>
        <row r="76">
          <cell r="B76" t="str">
            <v>Initial fills</v>
          </cell>
          <cell r="D76">
            <v>0</v>
          </cell>
          <cell r="E76">
            <v>100000</v>
          </cell>
          <cell r="F76">
            <v>100000</v>
          </cell>
          <cell r="H76">
            <v>100000</v>
          </cell>
          <cell r="L76">
            <v>100000</v>
          </cell>
          <cell r="M76">
            <v>100000</v>
          </cell>
        </row>
        <row r="77">
          <cell r="B77" t="str">
            <v>Consumables</v>
          </cell>
          <cell r="D77">
            <v>0</v>
          </cell>
          <cell r="E77">
            <v>82857.142857142855</v>
          </cell>
          <cell r="F77">
            <v>82857.142857142855</v>
          </cell>
          <cell r="H77">
            <v>82857.142857142855</v>
          </cell>
          <cell r="L77">
            <v>82857.142857142855</v>
          </cell>
          <cell r="M77">
            <v>82857.142857142855</v>
          </cell>
        </row>
        <row r="78">
          <cell r="B78" t="str">
            <v>Tools/Furniture/Supplies</v>
          </cell>
          <cell r="D78">
            <v>0</v>
          </cell>
          <cell r="E78">
            <v>1445000</v>
          </cell>
          <cell r="F78">
            <v>1445000</v>
          </cell>
          <cell r="H78">
            <v>1445000</v>
          </cell>
          <cell r="L78">
            <v>1445000</v>
          </cell>
          <cell r="M78">
            <v>1445000</v>
          </cell>
        </row>
        <row r="79">
          <cell r="B79" t="str">
            <v>O &amp; M  (incl startups)</v>
          </cell>
          <cell r="D79">
            <v>0</v>
          </cell>
          <cell r="E79">
            <v>4137205.4668042408</v>
          </cell>
          <cell r="F79">
            <v>4137205.4668042408</v>
          </cell>
          <cell r="H79">
            <v>4137205.4668042408</v>
          </cell>
          <cell r="L79">
            <v>4137205.4668042408</v>
          </cell>
          <cell r="M79">
            <v>4137205.4668042408</v>
          </cell>
        </row>
        <row r="80">
          <cell r="B80" t="str">
            <v>Training</v>
          </cell>
          <cell r="D80">
            <v>0</v>
          </cell>
          <cell r="E80">
            <v>95238.095238095208</v>
          </cell>
          <cell r="F80">
            <v>95238.095238095208</v>
          </cell>
          <cell r="H80">
            <v>9523.8095238095211</v>
          </cell>
          <cell r="L80">
            <v>95238.095238095208</v>
          </cell>
          <cell r="M80">
            <v>95238.095238095208</v>
          </cell>
        </row>
        <row r="81">
          <cell r="B81" t="str">
            <v>(Less): Start-up Revenue</v>
          </cell>
          <cell r="D81">
            <v>0</v>
          </cell>
          <cell r="E81">
            <v>-1656641.8902892133</v>
          </cell>
          <cell r="F81">
            <v>-1656641.8902892133</v>
          </cell>
          <cell r="H81">
            <v>-1656641.8902892133</v>
          </cell>
          <cell r="L81">
            <v>-1656641.8902892133</v>
          </cell>
          <cell r="M81">
            <v>-1656641.8902892133</v>
          </cell>
        </row>
        <row r="82">
          <cell r="B82" t="str">
            <v>Total Commissioning and Start-up</v>
          </cell>
          <cell r="D82">
            <v>0</v>
          </cell>
          <cell r="E82">
            <v>10292417.725579014</v>
          </cell>
          <cell r="F82">
            <v>10292417.725579014</v>
          </cell>
          <cell r="H82">
            <v>10206703.439864729</v>
          </cell>
          <cell r="L82">
            <v>10292417.725579014</v>
          </cell>
          <cell r="M82">
            <v>10292417.725579014</v>
          </cell>
        </row>
        <row r="83">
          <cell r="A83" t="str">
            <v>Other Indirect Costs</v>
          </cell>
        </row>
        <row r="84">
          <cell r="B84" t="str">
            <v>Insurance</v>
          </cell>
          <cell r="D84">
            <v>0</v>
          </cell>
          <cell r="E84">
            <v>4202727.12</v>
          </cell>
          <cell r="F84">
            <v>4202727.12</v>
          </cell>
          <cell r="H84">
            <v>0</v>
          </cell>
          <cell r="I84" t="str">
            <v>AON June8/07 for Builder Risk, Wrap-up Liab, Transit &amp; Environmental, incl 8% PST. Professional provided by Kiewit, Title Insurance($500k est.), Supplier BI ($250k)</v>
          </cell>
          <cell r="L84">
            <v>4202727.12</v>
          </cell>
          <cell r="M84">
            <v>4202727.12</v>
          </cell>
        </row>
        <row r="85">
          <cell r="B85" t="str">
            <v>Total Other Indirect Cost</v>
          </cell>
          <cell r="D85">
            <v>0</v>
          </cell>
          <cell r="E85">
            <v>4202727.12</v>
          </cell>
          <cell r="F85">
            <v>4202727.12</v>
          </cell>
          <cell r="H85">
            <v>0</v>
          </cell>
          <cell r="L85">
            <v>4202727.12</v>
          </cell>
          <cell r="M85">
            <v>4202727.12</v>
          </cell>
        </row>
        <row r="86">
          <cell r="B86" t="str">
            <v>Working Capital</v>
          </cell>
          <cell r="D86">
            <v>0</v>
          </cell>
          <cell r="E86">
            <v>2000000</v>
          </cell>
          <cell r="F86">
            <v>2000000</v>
          </cell>
          <cell r="H86">
            <v>1000000</v>
          </cell>
          <cell r="L86">
            <v>2000000</v>
          </cell>
          <cell r="M86">
            <v>2000000</v>
          </cell>
        </row>
        <row r="87">
          <cell r="A87" t="str">
            <v>INDIRECT COST</v>
          </cell>
          <cell r="D87">
            <v>8125000</v>
          </cell>
          <cell r="E87">
            <v>40615241.66339805</v>
          </cell>
          <cell r="F87">
            <v>48740241.66339805</v>
          </cell>
          <cell r="H87">
            <v>15549130.196999729</v>
          </cell>
          <cell r="L87">
            <v>48740241.66339805</v>
          </cell>
          <cell r="M87">
            <v>48740241.66339805</v>
          </cell>
        </row>
        <row r="89">
          <cell r="A89" t="str">
            <v>TOTAL DIRECT &amp; INDIRECT COST</v>
          </cell>
          <cell r="D89">
            <v>8375000</v>
          </cell>
          <cell r="E89">
            <v>431075244.66339803</v>
          </cell>
          <cell r="F89">
            <v>439450244.66339803</v>
          </cell>
          <cell r="H89">
            <v>403704133.19699973</v>
          </cell>
          <cell r="L89">
            <v>439576000</v>
          </cell>
          <cell r="M89">
            <v>439450244.66339803</v>
          </cell>
        </row>
        <row r="91">
          <cell r="A91" t="str">
            <v>Financing Fees and Expenses</v>
          </cell>
        </row>
        <row r="92">
          <cell r="B92" t="str">
            <v>Due Diligence Report</v>
          </cell>
          <cell r="D92">
            <v>143000</v>
          </cell>
          <cell r="E92">
            <v>203000</v>
          </cell>
          <cell r="F92">
            <v>346000</v>
          </cell>
          <cell r="H92">
            <v>34600</v>
          </cell>
        </row>
        <row r="93">
          <cell r="B93" t="str">
            <v>Legal, Consultants</v>
          </cell>
          <cell r="D93">
            <v>315000</v>
          </cell>
          <cell r="E93">
            <v>685000</v>
          </cell>
          <cell r="F93">
            <v>1000000</v>
          </cell>
          <cell r="H93">
            <v>100000</v>
          </cell>
          <cell r="I93">
            <v>8833000</v>
          </cell>
          <cell r="J93">
            <v>10592991.4092</v>
          </cell>
          <cell r="K93" t="str">
            <v>Demolition/Development/Permitting/Financing/Cost</v>
          </cell>
        </row>
        <row r="94">
          <cell r="B94" t="str">
            <v>Escrow Agent Fees</v>
          </cell>
          <cell r="D94">
            <v>0</v>
          </cell>
          <cell r="E94">
            <v>0</v>
          </cell>
          <cell r="F94">
            <v>0</v>
          </cell>
          <cell r="H94">
            <v>0</v>
          </cell>
        </row>
        <row r="95">
          <cell r="B95" t="str">
            <v>Financing Fees</v>
          </cell>
          <cell r="D95">
            <v>0</v>
          </cell>
          <cell r="E95">
            <v>5191850</v>
          </cell>
          <cell r="F95">
            <v>5191850</v>
          </cell>
          <cell r="H95">
            <v>0</v>
          </cell>
        </row>
        <row r="96">
          <cell r="B96" t="str">
            <v>Development Fee</v>
          </cell>
          <cell r="D96">
            <v>0</v>
          </cell>
          <cell r="E96">
            <v>0</v>
          </cell>
          <cell r="F96">
            <v>0</v>
          </cell>
          <cell r="H96">
            <v>0</v>
          </cell>
        </row>
        <row r="97">
          <cell r="B97" t="str">
            <v>Debt Service Reserve</v>
          </cell>
          <cell r="D97">
            <v>0</v>
          </cell>
          <cell r="E97">
            <v>0</v>
          </cell>
          <cell r="F97">
            <v>0</v>
          </cell>
          <cell r="H97">
            <v>0</v>
          </cell>
        </row>
        <row r="98">
          <cell r="B98" t="str">
            <v>Total Financing Fees and Expenses</v>
          </cell>
          <cell r="D98">
            <v>458000</v>
          </cell>
          <cell r="E98">
            <v>6079850</v>
          </cell>
          <cell r="F98">
            <v>6537850</v>
          </cell>
          <cell r="H98">
            <v>134600</v>
          </cell>
        </row>
        <row r="100">
          <cell r="A100" t="str">
            <v>Project Costs before IDC</v>
          </cell>
          <cell r="D100">
            <v>8833000</v>
          </cell>
          <cell r="E100">
            <v>437155094.66339803</v>
          </cell>
          <cell r="F100">
            <v>445988094.66339803</v>
          </cell>
          <cell r="H100">
            <v>403838733.19699973</v>
          </cell>
        </row>
        <row r="101">
          <cell r="A101" t="str">
            <v>Plant Capacity (Net) (MW)</v>
          </cell>
          <cell r="F101">
            <v>236.35000000000002</v>
          </cell>
        </row>
        <row r="102">
          <cell r="A102" t="str">
            <v>TOTAL PROJECT COSTS before IDC($/kW)</v>
          </cell>
          <cell r="F102">
            <v>1886.9815725127903</v>
          </cell>
        </row>
        <row r="104">
          <cell r="A104" t="str">
            <v>IDC and Commitment Fees</v>
          </cell>
          <cell r="D104">
            <v>0</v>
          </cell>
          <cell r="E104">
            <v>52761905.336584762</v>
          </cell>
          <cell r="F104">
            <v>52761905.336584762</v>
          </cell>
          <cell r="H104">
            <v>0</v>
          </cell>
        </row>
        <row r="105">
          <cell r="A105" t="str">
            <v>Contingency on Direct, Indirect Cost, IDC</v>
          </cell>
          <cell r="D105">
            <v>0</v>
          </cell>
          <cell r="E105">
            <v>21250000</v>
          </cell>
          <cell r="F105">
            <v>21250000</v>
          </cell>
          <cell r="H105">
            <v>0</v>
          </cell>
          <cell r="I105" t="str">
            <v>Bankcase May3/07: $21,250,000</v>
          </cell>
        </row>
        <row r="107">
          <cell r="A107" t="str">
            <v>TOTAL PROJECT COSTS</v>
          </cell>
          <cell r="D107">
            <v>8833000</v>
          </cell>
          <cell r="E107">
            <v>511166999.99998277</v>
          </cell>
          <cell r="F107">
            <v>519999999.99998277</v>
          </cell>
          <cell r="H107">
            <v>403838733.19699973</v>
          </cell>
          <cell r="I107" t="str">
            <v>Bankcase May 3/07:  $505,932,000</v>
          </cell>
        </row>
        <row r="108">
          <cell r="A108" t="str">
            <v>Plant Capacity (Net) (MW)</v>
          </cell>
          <cell r="F108">
            <v>236.35000000000002</v>
          </cell>
        </row>
        <row r="109">
          <cell r="A109" t="str">
            <v>TOTAL PROJECT COSTS ($/kW)</v>
          </cell>
          <cell r="F109">
            <v>2200.1269303997574</v>
          </cell>
        </row>
        <row r="111">
          <cell r="A111" t="str">
            <v>Depreciable Capital</v>
          </cell>
          <cell r="F111">
            <v>502349622.12257874</v>
          </cell>
          <cell r="H111">
            <v>-66594.000017225742</v>
          </cell>
        </row>
        <row r="112">
          <cell r="A112" t="str">
            <v>Total Indirects</v>
          </cell>
          <cell r="F112">
            <v>129289996.99998277</v>
          </cell>
        </row>
        <row r="113">
          <cell r="A113" t="str">
            <v>Budget File</v>
          </cell>
          <cell r="F113" t="str">
            <v>BdgtJan2607</v>
          </cell>
        </row>
        <row r="115">
          <cell r="F115">
            <v>467238094.66339803</v>
          </cell>
        </row>
        <row r="116">
          <cell r="A116" t="str">
            <v>Senior Debt Closing Fee</v>
          </cell>
          <cell r="H116">
            <v>414999.99994496803</v>
          </cell>
          <cell r="I116">
            <v>8.7500000000000008E-3</v>
          </cell>
          <cell r="J116">
            <v>3631249.9995184708</v>
          </cell>
          <cell r="K116">
            <v>414999.99994496803</v>
          </cell>
          <cell r="L116">
            <v>3631.2499995184708</v>
          </cell>
        </row>
        <row r="117">
          <cell r="A117" t="str">
            <v>Senior Debt Closing Fee on LC Commitment</v>
          </cell>
          <cell r="H117">
            <v>35500</v>
          </cell>
          <cell r="I117">
            <v>8.7500000000000008E-3</v>
          </cell>
          <cell r="J117">
            <v>310625.00000000006</v>
          </cell>
          <cell r="K117">
            <v>35500</v>
          </cell>
          <cell r="L117">
            <v>310.62500000000006</v>
          </cell>
        </row>
        <row r="118">
          <cell r="A118" t="str">
            <v>Senior Debt Agents Fee</v>
          </cell>
          <cell r="H118">
            <v>6250</v>
          </cell>
          <cell r="I118">
            <v>32</v>
          </cell>
          <cell r="J118">
            <v>200000</v>
          </cell>
          <cell r="L118">
            <v>200</v>
          </cell>
        </row>
        <row r="119">
          <cell r="A119" t="str">
            <v>Subordinated Debt Closing Fee</v>
          </cell>
          <cell r="E119">
            <v>4141850</v>
          </cell>
          <cell r="J119">
            <v>4141874.9995184708</v>
          </cell>
          <cell r="L119">
            <v>4141.8749995184708</v>
          </cell>
        </row>
        <row r="120">
          <cell r="A120" t="str">
            <v>Financing Fees</v>
          </cell>
          <cell r="E120">
            <v>1050000</v>
          </cell>
          <cell r="H120">
            <v>70000</v>
          </cell>
          <cell r="I120">
            <v>1.4999999999999999E-2</v>
          </cell>
          <cell r="J120">
            <v>1050000</v>
          </cell>
          <cell r="K120">
            <v>70000</v>
          </cell>
          <cell r="L120">
            <v>1050</v>
          </cell>
        </row>
      </sheetData>
      <sheetData sheetId="2"/>
      <sheetData sheetId="3">
        <row r="78">
          <cell r="B78" t="str">
            <v>(FFH:FS)</v>
          </cell>
          <cell r="C78">
            <v>1</v>
          </cell>
          <cell r="E78" t="str">
            <v>(US$/FFH)</v>
          </cell>
          <cell r="F78" t="str">
            <v>(US$/FS)</v>
          </cell>
        </row>
        <row r="79">
          <cell r="B79">
            <v>1</v>
          </cell>
          <cell r="C79">
            <v>10507.88</v>
          </cell>
          <cell r="D79">
            <v>-1750.26</v>
          </cell>
          <cell r="E79">
            <v>8757.619999999999</v>
          </cell>
          <cell r="F79">
            <v>8757.619999999999</v>
          </cell>
        </row>
        <row r="80">
          <cell r="B80">
            <v>5</v>
          </cell>
          <cell r="C80">
            <v>2634.86</v>
          </cell>
          <cell r="D80">
            <v>-175.66</v>
          </cell>
          <cell r="E80">
            <v>1756.5600000000002</v>
          </cell>
          <cell r="F80">
            <v>8782.8000000000011</v>
          </cell>
        </row>
        <row r="81">
          <cell r="B81">
            <v>10</v>
          </cell>
          <cell r="C81">
            <v>1932.2</v>
          </cell>
          <cell r="D81">
            <v>-105.39</v>
          </cell>
          <cell r="E81">
            <v>878.3</v>
          </cell>
          <cell r="F81">
            <v>8783</v>
          </cell>
        </row>
        <row r="82">
          <cell r="B82">
            <v>12.43</v>
          </cell>
          <cell r="C82">
            <v>907.57</v>
          </cell>
          <cell r="D82">
            <v>-23.42</v>
          </cell>
          <cell r="E82">
            <v>616.45939999999996</v>
          </cell>
          <cell r="F82">
            <v>7662.5903419999995</v>
          </cell>
        </row>
        <row r="83">
          <cell r="B83">
            <v>20</v>
          </cell>
          <cell r="C83">
            <v>726.54</v>
          </cell>
          <cell r="D83">
            <v>-14.37</v>
          </cell>
          <cell r="E83">
            <v>439.14</v>
          </cell>
          <cell r="F83">
            <v>8782.7999999999993</v>
          </cell>
        </row>
        <row r="84">
          <cell r="B84">
            <v>25</v>
          </cell>
          <cell r="C84">
            <v>295.44</v>
          </cell>
          <cell r="D84">
            <v>0</v>
          </cell>
          <cell r="E84">
            <v>295.44</v>
          </cell>
          <cell r="F84">
            <v>7386</v>
          </cell>
        </row>
        <row r="85">
          <cell r="B85">
            <v>30</v>
          </cell>
          <cell r="C85">
            <v>295.44</v>
          </cell>
          <cell r="D85">
            <v>0</v>
          </cell>
          <cell r="E85">
            <v>295.44</v>
          </cell>
          <cell r="F85">
            <v>8863.2000000000007</v>
          </cell>
        </row>
        <row r="86">
          <cell r="B86">
            <v>40</v>
          </cell>
          <cell r="C86">
            <v>295.44</v>
          </cell>
          <cell r="D86">
            <v>0</v>
          </cell>
          <cell r="E86">
            <v>295.44</v>
          </cell>
          <cell r="F86">
            <v>11817.6</v>
          </cell>
        </row>
      </sheetData>
      <sheetData sheetId="4"/>
      <sheetData sheetId="5"/>
      <sheetData sheetId="6"/>
      <sheetData sheetId="7">
        <row r="237">
          <cell r="A237" t="str">
            <v>Gas Cost for Backup Mode (BPST)</v>
          </cell>
          <cell r="F237" t="str">
            <v>Base</v>
          </cell>
          <cell r="U237">
            <v>5158.5871495459314</v>
          </cell>
          <cell r="V237">
            <v>7190.4334118125043</v>
          </cell>
          <cell r="W237">
            <v>7001.8477289512002</v>
          </cell>
          <cell r="X237">
            <v>7328.7857356344302</v>
          </cell>
          <cell r="Y237">
            <v>7516.7316499919689</v>
          </cell>
          <cell r="Z237">
            <v>7750.245228873071</v>
          </cell>
          <cell r="AA237">
            <v>7969.7404908315948</v>
          </cell>
          <cell r="AB237">
            <v>8129.0186123363756</v>
          </cell>
          <cell r="AC237">
            <v>8372.1857023971043</v>
          </cell>
          <cell r="AD237">
            <v>8455.464097304859</v>
          </cell>
          <cell r="AE237">
            <v>8777.3811168972188</v>
          </cell>
          <cell r="AF237">
            <v>9044.9705288419082</v>
          </cell>
          <cell r="AG237">
            <v>9338.7356568649757</v>
          </cell>
          <cell r="AH237">
            <v>9552.8834782062768</v>
          </cell>
          <cell r="AI237">
            <v>9989.0346501381136</v>
          </cell>
          <cell r="AJ237">
            <v>10245.609835869214</v>
          </cell>
          <cell r="AK237">
            <v>10401.94558591506</v>
          </cell>
          <cell r="AL237">
            <v>10824.120833095647</v>
          </cell>
          <cell r="AM237">
            <v>11014.760507874615</v>
          </cell>
          <cell r="AN237">
            <v>11253.534122757521</v>
          </cell>
        </row>
        <row r="238">
          <cell r="A238" t="str">
            <v>Net Energy Used in BPST</v>
          </cell>
          <cell r="B238" t="str">
            <v>MMBtu/hr</v>
          </cell>
          <cell r="H238">
            <v>24.861615226337452</v>
          </cell>
          <cell r="I238">
            <v>24.861615226337452</v>
          </cell>
          <cell r="J238">
            <v>24.861615226337452</v>
          </cell>
          <cell r="K238">
            <v>24.861615226337452</v>
          </cell>
          <cell r="L238">
            <v>24.861615226337452</v>
          </cell>
          <cell r="M238">
            <v>24.861615226337452</v>
          </cell>
          <cell r="N238">
            <v>24.861615226337452</v>
          </cell>
          <cell r="O238">
            <v>24.861615226337452</v>
          </cell>
          <cell r="P238">
            <v>24.861615226337452</v>
          </cell>
          <cell r="Q238">
            <v>24.861615226337452</v>
          </cell>
          <cell r="R238">
            <v>24.861615226337452</v>
          </cell>
          <cell r="S238">
            <v>24.861615226337452</v>
          </cell>
          <cell r="U238">
            <v>24.861615226337452</v>
          </cell>
          <cell r="V238">
            <v>24.861615226337452</v>
          </cell>
          <cell r="W238">
            <v>24.861615226337452</v>
          </cell>
          <cell r="X238">
            <v>24.861615226337452</v>
          </cell>
          <cell r="Y238">
            <v>24.861615226337452</v>
          </cell>
          <cell r="Z238">
            <v>24.861615226337452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row>
        <row r="239">
          <cell r="A239" t="str">
            <v>Backup Gas BPST</v>
          </cell>
          <cell r="B239" t="str">
            <v>GJ</v>
          </cell>
          <cell r="H239">
            <v>0</v>
          </cell>
          <cell r="I239">
            <v>0</v>
          </cell>
          <cell r="J239">
            <v>0</v>
          </cell>
          <cell r="K239">
            <v>9852.505712496195</v>
          </cell>
          <cell r="L239">
            <v>12361.834531278602</v>
          </cell>
          <cell r="M239">
            <v>10054.36412777109</v>
          </cell>
          <cell r="N239">
            <v>7264.9095455874476</v>
          </cell>
          <cell r="O239">
            <v>6558.4050921253092</v>
          </cell>
          <cell r="P239">
            <v>9726.3442029493835</v>
          </cell>
          <cell r="Q239">
            <v>9132.0998868802471</v>
          </cell>
          <cell r="R239">
            <v>9751.5765048587455</v>
          </cell>
          <cell r="S239">
            <v>9939.5335479798359</v>
          </cell>
          <cell r="U239">
            <v>79101.535371582082</v>
          </cell>
          <cell r="V239">
            <v>88053.932087688532</v>
          </cell>
          <cell r="W239">
            <v>126412.83787583787</v>
          </cell>
          <cell r="X239">
            <v>107436.8333777064</v>
          </cell>
          <cell r="Y239">
            <v>104954.66616576785</v>
          </cell>
          <cell r="Z239">
            <v>24587.419770257027</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row>
        <row r="240">
          <cell r="C240">
            <v>0.2766133248727079</v>
          </cell>
          <cell r="U240">
            <v>0.40214876816332484</v>
          </cell>
          <cell r="V240">
            <v>0.29903337323157786</v>
          </cell>
          <cell r="W240">
            <v>0.29646785461067365</v>
          </cell>
          <cell r="X240">
            <v>0.29391511857783581</v>
          </cell>
          <cell r="Y240">
            <v>0.29137526055905877</v>
          </cell>
          <cell r="Z240">
            <v>0.28884837309101302</v>
          </cell>
          <cell r="AA240">
            <v>0.28633454582496382</v>
          </cell>
          <cell r="AB240">
            <v>0.28383386553185364</v>
          </cell>
          <cell r="AC240">
            <v>0.28134641610852862</v>
          </cell>
          <cell r="AD240">
            <v>0.27887227858508906</v>
          </cell>
          <cell r="AE240">
            <v>0.27641153113334271</v>
          </cell>
          <cell r="AF240">
            <v>0.27396424907633993</v>
          </cell>
          <cell r="AG240">
            <v>0.27153050489896874</v>
          </cell>
          <cell r="AH240">
            <v>0.26911036825958784</v>
          </cell>
          <cell r="AI240">
            <v>0.2667039060026743</v>
          </cell>
          <cell r="AJ240">
            <v>0.26431118217246397</v>
          </cell>
          <cell r="AK240">
            <v>0.26193225802755954</v>
          </cell>
          <cell r="AL240">
            <v>0.25956719205648532</v>
          </cell>
          <cell r="AM240">
            <v>0.25721603999416087</v>
          </cell>
          <cell r="AN240">
            <v>0.25487885483927331</v>
          </cell>
        </row>
        <row r="241">
          <cell r="A241" t="str">
            <v>Union/TCPL FT Variable Cost (Dawn to CDA)</v>
          </cell>
          <cell r="B241" t="str">
            <v>$/GJ</v>
          </cell>
          <cell r="D241">
            <v>5.5032808472453162E-2</v>
          </cell>
          <cell r="E241">
            <v>5.6408628684264488E-2</v>
          </cell>
          <cell r="F241">
            <v>5.7818844401371097E-2</v>
          </cell>
          <cell r="H241">
            <v>5.9264315511405367E-2</v>
          </cell>
          <cell r="I241">
            <v>5.9264315511405367E-2</v>
          </cell>
          <cell r="J241">
            <v>5.9264315511405367E-2</v>
          </cell>
          <cell r="K241">
            <v>5.9264315511405367E-2</v>
          </cell>
          <cell r="L241">
            <v>5.9264315511405367E-2</v>
          </cell>
          <cell r="M241">
            <v>5.9264315511405367E-2</v>
          </cell>
          <cell r="N241">
            <v>5.9264315511405367E-2</v>
          </cell>
          <cell r="O241">
            <v>5.9264315511405367E-2</v>
          </cell>
          <cell r="P241">
            <v>5.9264315511405367E-2</v>
          </cell>
          <cell r="Q241">
            <v>5.9264315511405367E-2</v>
          </cell>
          <cell r="R241">
            <v>5.9264315511405367E-2</v>
          </cell>
          <cell r="S241">
            <v>5.9264315511405367E-2</v>
          </cell>
          <cell r="U241">
            <v>5.9264315511405367E-2</v>
          </cell>
          <cell r="V241">
            <v>6.0745923399190493E-2</v>
          </cell>
          <cell r="W241">
            <v>6.226457148417025E-2</v>
          </cell>
          <cell r="X241">
            <v>6.3821185771274505E-2</v>
          </cell>
          <cell r="Y241">
            <v>6.5416715415556367E-2</v>
          </cell>
          <cell r="Z241">
            <v>6.7052133300945269E-2</v>
          </cell>
          <cell r="AA241">
            <v>6.8728436633468892E-2</v>
          </cell>
          <cell r="AB241">
            <v>7.0446647549305602E-2</v>
          </cell>
          <cell r="AC241">
            <v>7.2207813738038237E-2</v>
          </cell>
          <cell r="AD241">
            <v>7.4013009081489181E-2</v>
          </cell>
          <cell r="AE241">
            <v>7.5863334308526403E-2</v>
          </cell>
          <cell r="AF241">
            <v>7.7759917666239561E-2</v>
          </cell>
          <cell r="AG241">
            <v>7.970391560789554E-2</v>
          </cell>
          <cell r="AH241">
            <v>8.1696513498092926E-2</v>
          </cell>
          <cell r="AI241">
            <v>8.3738926335545236E-2</v>
          </cell>
          <cell r="AJ241">
            <v>8.5832399493933856E-2</v>
          </cell>
          <cell r="AK241">
            <v>8.7978209481282196E-2</v>
          </cell>
          <cell r="AL241">
            <v>9.0177664718314246E-2</v>
          </cell>
          <cell r="AM241">
            <v>9.2432106336272093E-2</v>
          </cell>
          <cell r="AN241">
            <v>9.4742908994678882E-2</v>
          </cell>
        </row>
        <row r="242">
          <cell r="A242" t="str">
            <v>Union/TCPL FT Fixed Cost (Dawn to CDA)</v>
          </cell>
          <cell r="B242" t="str">
            <v>$000</v>
          </cell>
          <cell r="D242">
            <v>2875.9460399999998</v>
          </cell>
          <cell r="E242">
            <v>2947.8446909999993</v>
          </cell>
          <cell r="F242">
            <v>3021.5408082749991</v>
          </cell>
          <cell r="H242">
            <v>258.08994404015613</v>
          </cell>
          <cell r="I242">
            <v>258.08994404015613</v>
          </cell>
          <cell r="J242">
            <v>258.08994404015613</v>
          </cell>
          <cell r="K242">
            <v>258.08994404015613</v>
          </cell>
          <cell r="L242">
            <v>258.08994404015613</v>
          </cell>
          <cell r="M242">
            <v>258.08994404015613</v>
          </cell>
          <cell r="N242">
            <v>258.08994404015613</v>
          </cell>
          <cell r="O242">
            <v>258.08994404015613</v>
          </cell>
          <cell r="P242">
            <v>258.08994404015613</v>
          </cell>
          <cell r="Q242">
            <v>258.08994404015613</v>
          </cell>
          <cell r="R242">
            <v>258.08994404015613</v>
          </cell>
          <cell r="S242">
            <v>258.08994404015613</v>
          </cell>
          <cell r="U242">
            <v>3097.0793284818737</v>
          </cell>
          <cell r="V242">
            <v>3174.5063116939205</v>
          </cell>
          <cell r="W242">
            <v>3253.8689694862683</v>
          </cell>
          <cell r="X242">
            <v>3335.2156937234245</v>
          </cell>
          <cell r="Y242">
            <v>3418.59608606651</v>
          </cell>
          <cell r="Z242">
            <v>3504.0609882181725</v>
          </cell>
          <cell r="AA242">
            <v>3591.6625129236263</v>
          </cell>
          <cell r="AB242">
            <v>3681.4540757467166</v>
          </cell>
          <cell r="AC242">
            <v>3773.490427640384</v>
          </cell>
          <cell r="AD242">
            <v>3867.8276883313933</v>
          </cell>
          <cell r="AE242">
            <v>3964.5233805396779</v>
          </cell>
          <cell r="AF242">
            <v>4063.6364650531696</v>
          </cell>
          <cell r="AG242">
            <v>4165.2273766794988</v>
          </cell>
          <cell r="AH242">
            <v>4269.3580610964855</v>
          </cell>
          <cell r="AI242">
            <v>4376.0920126238971</v>
          </cell>
          <cell r="AJ242">
            <v>4485.4943129394942</v>
          </cell>
          <cell r="AK242">
            <v>4597.6316707629812</v>
          </cell>
          <cell r="AL242">
            <v>4712.5724625320554</v>
          </cell>
          <cell r="AM242">
            <v>4830.3867740953565</v>
          </cell>
          <cell r="AN242">
            <v>4951.1464434477402</v>
          </cell>
        </row>
        <row r="243">
          <cell r="A243" t="str">
            <v>Union/TCPL FT Fixed Cost (Dawn to CDA) Part Year</v>
          </cell>
          <cell r="B243" t="str">
            <v>$000</v>
          </cell>
          <cell r="H243">
            <v>258.08994404015613</v>
          </cell>
          <cell r="I243">
            <v>258.08994404015613</v>
          </cell>
          <cell r="J243">
            <v>258.08994404015613</v>
          </cell>
          <cell r="K243">
            <v>258.08994404015613</v>
          </cell>
          <cell r="L243">
            <v>258.08994404015613</v>
          </cell>
          <cell r="M243">
            <v>258.08994404015613</v>
          </cell>
          <cell r="N243">
            <v>258.08994404015613</v>
          </cell>
          <cell r="O243">
            <v>258.08994404015613</v>
          </cell>
          <cell r="P243">
            <v>258.08994404015613</v>
          </cell>
          <cell r="Q243">
            <v>258.08994404015613</v>
          </cell>
          <cell r="R243">
            <v>258.08994404015613</v>
          </cell>
          <cell r="S243">
            <v>258.08994404015613</v>
          </cell>
          <cell r="U243">
            <v>2322.8094963614053</v>
          </cell>
          <cell r="V243">
            <v>3174.5063116939205</v>
          </cell>
          <cell r="W243">
            <v>3253.8689694862683</v>
          </cell>
          <cell r="X243">
            <v>3335.2156937234245</v>
          </cell>
          <cell r="Y243">
            <v>3418.5960860665095</v>
          </cell>
          <cell r="Z243">
            <v>3504.0609882181725</v>
          </cell>
          <cell r="AA243">
            <v>3591.6625129236259</v>
          </cell>
          <cell r="AB243">
            <v>3681.4540757467166</v>
          </cell>
          <cell r="AC243">
            <v>3773.4904276403845</v>
          </cell>
          <cell r="AD243">
            <v>3867.8276883313933</v>
          </cell>
          <cell r="AE243">
            <v>3964.5233805396779</v>
          </cell>
          <cell r="AF243">
            <v>4063.63646505317</v>
          </cell>
          <cell r="AG243">
            <v>4165.2273766794988</v>
          </cell>
          <cell r="AH243">
            <v>4269.3580610964855</v>
          </cell>
          <cell r="AI243">
            <v>4376.0920126238971</v>
          </cell>
          <cell r="AJ243">
            <v>4485.4943129394942</v>
          </cell>
          <cell r="AK243">
            <v>4597.6316707629812</v>
          </cell>
          <cell r="AL243">
            <v>4712.5724625320554</v>
          </cell>
          <cell r="AM243">
            <v>4830.3867740953565</v>
          </cell>
          <cell r="AN243">
            <v>4951.1464434477402</v>
          </cell>
        </row>
        <row r="244">
          <cell r="A244" t="str">
            <v>Union/TCPL High Pressure Gas Volume(at Expected Duspatch)</v>
          </cell>
          <cell r="B244" t="str">
            <v>GJ</v>
          </cell>
          <cell r="H244">
            <v>0</v>
          </cell>
          <cell r="I244">
            <v>0</v>
          </cell>
          <cell r="J244">
            <v>0</v>
          </cell>
          <cell r="K244">
            <v>600863.86130779784</v>
          </cell>
          <cell r="L244">
            <v>469479.63507431437</v>
          </cell>
          <cell r="M244">
            <v>586849.54384289298</v>
          </cell>
          <cell r="N244">
            <v>823341.15106316318</v>
          </cell>
          <cell r="O244">
            <v>872391.26219033031</v>
          </cell>
          <cell r="P244">
            <v>609622.80972336337</v>
          </cell>
          <cell r="Q244">
            <v>693708.71451279288</v>
          </cell>
          <cell r="R244">
            <v>607871.02004025027</v>
          </cell>
          <cell r="S244">
            <v>637651.44465317321</v>
          </cell>
          <cell r="U244">
            <v>6232867.6925164573</v>
          </cell>
          <cell r="V244">
            <v>9519537.1005829647</v>
          </cell>
          <cell r="W244">
            <v>6856413.6306527266</v>
          </cell>
          <cell r="X244">
            <v>8173850.6614057841</v>
          </cell>
          <cell r="Y244">
            <v>8346178.7719862228</v>
          </cell>
          <cell r="Z244">
            <v>7564707.0455122897</v>
          </cell>
          <cell r="AA244">
            <v>7423275.4284677627</v>
          </cell>
          <cell r="AB244">
            <v>7481655.2302146712</v>
          </cell>
          <cell r="AC244">
            <v>7208963.2825580975</v>
          </cell>
          <cell r="AD244">
            <v>7823627.8927733423</v>
          </cell>
          <cell r="AE244">
            <v>7681142.9073476847</v>
          </cell>
          <cell r="AF244">
            <v>8331646.2023466416</v>
          </cell>
          <cell r="AG244">
            <v>8922392.5855591372</v>
          </cell>
          <cell r="AH244">
            <v>8898551.6699972097</v>
          </cell>
          <cell r="AI244">
            <v>9793977.6095042974</v>
          </cell>
          <cell r="AJ244">
            <v>10137443.349263746</v>
          </cell>
          <cell r="AK244">
            <v>10742497.18099243</v>
          </cell>
          <cell r="AL244">
            <v>9907016.5999087952</v>
          </cell>
          <cell r="AM244">
            <v>10468766.360849883</v>
          </cell>
          <cell r="AN244">
            <v>10482643.764476527</v>
          </cell>
        </row>
        <row r="245">
          <cell r="A245" t="str">
            <v xml:space="preserve">      Union/TCPL FT Fixed and Variable (Dawn to CDA)</v>
          </cell>
          <cell r="B245" t="str">
            <v>$/GJ</v>
          </cell>
          <cell r="H245">
            <v>0</v>
          </cell>
          <cell r="I245">
            <v>0</v>
          </cell>
          <cell r="J245">
            <v>0</v>
          </cell>
          <cell r="K245">
            <v>0.48879579620058472</v>
          </cell>
          <cell r="L245">
            <v>0.60900050161733266</v>
          </cell>
          <cell r="M245">
            <v>0.49905326439614722</v>
          </cell>
          <cell r="N245">
            <v>0.37273090673776393</v>
          </cell>
          <cell r="O245">
            <v>0.35510627911861126</v>
          </cell>
          <cell r="P245">
            <v>0.48262436688033794</v>
          </cell>
          <cell r="Q245">
            <v>0.43130799701743699</v>
          </cell>
          <cell r="R245">
            <v>0.48384442466526278</v>
          </cell>
          <cell r="S245">
            <v>0.46401513385313209</v>
          </cell>
          <cell r="U245">
            <v>0.43193538939771697</v>
          </cell>
          <cell r="V245">
            <v>0.39421868348744282</v>
          </cell>
          <cell r="W245">
            <v>0.53683759825421684</v>
          </cell>
          <cell r="X245">
            <v>0.47185600704238095</v>
          </cell>
          <cell r="Y245">
            <v>0.47501686650996583</v>
          </cell>
          <cell r="Z245">
            <v>0.53026385678691057</v>
          </cell>
          <cell r="AA245">
            <v>0.55256640648028899</v>
          </cell>
          <cell r="AB245">
            <v>0.56251076470872252</v>
          </cell>
          <cell r="AC245">
            <v>0.59565207052462055</v>
          </cell>
          <cell r="AD245">
            <v>0.56839077619182077</v>
          </cell>
          <cell r="AE245">
            <v>0.59200050664876047</v>
          </cell>
          <cell r="AF245">
            <v>0.56549503823684544</v>
          </cell>
          <cell r="AG245">
            <v>0.54653244133550205</v>
          </cell>
          <cell r="AH245">
            <v>0.5614777430088751</v>
          </cell>
          <cell r="AI245">
            <v>0.53055350842905935</v>
          </cell>
          <cell r="AJ245">
            <v>0.52830040236225695</v>
          </cell>
          <cell r="AK245">
            <v>0.51596358320778812</v>
          </cell>
          <cell r="AL245">
            <v>0.56585794798093036</v>
          </cell>
          <cell r="AM245">
            <v>0.55384146514664601</v>
          </cell>
          <cell r="AN245">
            <v>0.56706139607578465</v>
          </cell>
        </row>
        <row r="246">
          <cell r="C246">
            <v>2.178538095072384E-2</v>
          </cell>
          <cell r="U246">
            <v>3.3208697567458284E-2</v>
          </cell>
          <cell r="V246">
            <v>2.4352169238190956E-2</v>
          </cell>
          <cell r="W246">
            <v>3.2728214752618084E-2</v>
          </cell>
          <cell r="X246">
            <v>2.9489394450237759E-2</v>
          </cell>
          <cell r="Y246">
            <v>2.5233140205804694E-2</v>
          </cell>
          <cell r="Z246">
            <v>2.4798025672857393E-2</v>
          </cell>
          <cell r="AA246">
            <v>2.4917571515205163E-2</v>
          </cell>
          <cell r="AB246">
            <v>2.4432727155556399E-2</v>
          </cell>
          <cell r="AC246">
            <v>2.4975078624860699E-2</v>
          </cell>
          <cell r="AD246">
            <v>2.2923839046469215E-2</v>
          </cell>
          <cell r="AE246">
            <v>2.3091793585153102E-2</v>
          </cell>
          <cell r="AF246">
            <v>2.1076788044432429E-2</v>
          </cell>
          <cell r="AG246">
            <v>1.9495580892015991E-2</v>
          </cell>
          <cell r="AH246">
            <v>1.9264014079247514E-2</v>
          </cell>
          <cell r="AI246">
            <v>1.738619539945983E-2</v>
          </cell>
          <cell r="AJ246">
            <v>1.6615946169729681E-2</v>
          </cell>
          <cell r="AK246">
            <v>1.5578272084642351E-2</v>
          </cell>
          <cell r="AL246">
            <v>1.6601292468570311E-2</v>
          </cell>
          <cell r="AM246">
            <v>1.5577020391586349E-2</v>
          </cell>
          <cell r="AN246">
            <v>1.5385174287115052E-2</v>
          </cell>
        </row>
        <row r="247">
          <cell r="A247" t="str">
            <v>Gas Burned in Aux Boiler when Cogen  is Operating</v>
          </cell>
          <cell r="B247" t="str">
            <v>GJ/hr</v>
          </cell>
          <cell r="C247">
            <v>195.79041666666663</v>
          </cell>
          <cell r="H247">
            <v>195.79041666666663</v>
          </cell>
          <cell r="I247">
            <v>195.79041666666663</v>
          </cell>
          <cell r="J247">
            <v>195.79041666666663</v>
          </cell>
          <cell r="K247">
            <v>195.79041666666663</v>
          </cell>
          <cell r="L247">
            <v>195.79041666666663</v>
          </cell>
          <cell r="M247">
            <v>195.79041666666663</v>
          </cell>
          <cell r="N247">
            <v>195.79041666666663</v>
          </cell>
          <cell r="O247">
            <v>195.79041666666663</v>
          </cell>
          <cell r="P247">
            <v>195.79041666666663</v>
          </cell>
          <cell r="Q247">
            <v>195.79041666666663</v>
          </cell>
          <cell r="R247">
            <v>195.79041666666663</v>
          </cell>
          <cell r="S247">
            <v>195.79041666666663</v>
          </cell>
          <cell r="U247">
            <v>195.79041666666663</v>
          </cell>
          <cell r="V247">
            <v>195.79041666666663</v>
          </cell>
          <cell r="W247">
            <v>195.79041666666663</v>
          </cell>
          <cell r="X247">
            <v>195.79041666666663</v>
          </cell>
          <cell r="Y247">
            <v>195.79041666666663</v>
          </cell>
          <cell r="Z247">
            <v>195.79041666666663</v>
          </cell>
          <cell r="AA247">
            <v>195.79041666666663</v>
          </cell>
          <cell r="AB247">
            <v>195.79041666666663</v>
          </cell>
          <cell r="AC247">
            <v>195.79041666666663</v>
          </cell>
          <cell r="AD247">
            <v>195.79041666666663</v>
          </cell>
          <cell r="AE247">
            <v>195.79041666666663</v>
          </cell>
          <cell r="AF247">
            <v>195.79041666666663</v>
          </cell>
          <cell r="AG247">
            <v>195.79041666666663</v>
          </cell>
          <cell r="AH247">
            <v>195.79041666666663</v>
          </cell>
          <cell r="AI247">
            <v>195.79041666666663</v>
          </cell>
          <cell r="AJ247">
            <v>195.79041666666663</v>
          </cell>
          <cell r="AK247">
            <v>195.79041666666663</v>
          </cell>
          <cell r="AL247">
            <v>195.79041666666663</v>
          </cell>
          <cell r="AM247">
            <v>195.79041666666663</v>
          </cell>
          <cell r="AN247">
            <v>195.79041666666663</v>
          </cell>
        </row>
        <row r="248">
          <cell r="A248" t="str">
            <v>Gas Burned in Aux Boiler when Cogen not operating</v>
          </cell>
          <cell r="B248" t="str">
            <v>GJ/hr</v>
          </cell>
          <cell r="C248">
            <v>246.01693415637854</v>
          </cell>
          <cell r="H248">
            <v>246.01693415637854</v>
          </cell>
          <cell r="I248">
            <v>246.01693415637854</v>
          </cell>
          <cell r="J248">
            <v>246.01693415637854</v>
          </cell>
          <cell r="K248">
            <v>246.01693415637854</v>
          </cell>
          <cell r="L248">
            <v>246.01693415637854</v>
          </cell>
          <cell r="M248">
            <v>246.01693415637854</v>
          </cell>
          <cell r="N248">
            <v>246.01693415637854</v>
          </cell>
          <cell r="O248">
            <v>246.01693415637854</v>
          </cell>
          <cell r="P248">
            <v>246.01693415637854</v>
          </cell>
          <cell r="Q248">
            <v>246.01693415637854</v>
          </cell>
          <cell r="R248">
            <v>246.01693415637854</v>
          </cell>
          <cell r="S248">
            <v>246.01693415637854</v>
          </cell>
          <cell r="U248">
            <v>246.01693415637854</v>
          </cell>
          <cell r="V248">
            <v>246.01693415637854</v>
          </cell>
          <cell r="W248">
            <v>246.01693415637854</v>
          </cell>
          <cell r="X248">
            <v>246.01693415637854</v>
          </cell>
          <cell r="Y248">
            <v>246.01693415637854</v>
          </cell>
          <cell r="Z248">
            <v>246.01693415637854</v>
          </cell>
          <cell r="AA248">
            <v>246.01693415637854</v>
          </cell>
          <cell r="AB248">
            <v>246.01693415637854</v>
          </cell>
          <cell r="AC248">
            <v>246.01693415637854</v>
          </cell>
          <cell r="AD248">
            <v>246.01693415637854</v>
          </cell>
          <cell r="AE248">
            <v>246.01693415637854</v>
          </cell>
          <cell r="AF248">
            <v>246.01693415637854</v>
          </cell>
          <cell r="AG248">
            <v>246.01693415637854</v>
          </cell>
          <cell r="AH248">
            <v>246.01693415637854</v>
          </cell>
          <cell r="AI248">
            <v>246.01693415637854</v>
          </cell>
          <cell r="AJ248">
            <v>246.01693415637854</v>
          </cell>
          <cell r="AK248">
            <v>246.01693415637854</v>
          </cell>
          <cell r="AL248">
            <v>246.01693415637854</v>
          </cell>
          <cell r="AM248">
            <v>246.01693415637854</v>
          </cell>
          <cell r="AN248">
            <v>246.01693415637854</v>
          </cell>
        </row>
        <row r="249">
          <cell r="A249" t="str">
            <v>Aux Boiler LP Gas Consumption</v>
          </cell>
          <cell r="B249" t="str">
            <v>GJ</v>
          </cell>
          <cell r="H249">
            <v>0</v>
          </cell>
          <cell r="I249">
            <v>0</v>
          </cell>
          <cell r="J249">
            <v>0</v>
          </cell>
          <cell r="K249">
            <v>158940.86570514733</v>
          </cell>
          <cell r="L249">
            <v>168415.17256786861</v>
          </cell>
          <cell r="M249">
            <v>159327.40898374814</v>
          </cell>
          <cell r="N249">
            <v>158654.95478319784</v>
          </cell>
          <cell r="O249">
            <v>157302.05330809497</v>
          </cell>
          <cell r="P249">
            <v>158699.27615602181</v>
          </cell>
          <cell r="Q249">
            <v>162230.48011025545</v>
          </cell>
          <cell r="R249">
            <v>158747.5940658469</v>
          </cell>
          <cell r="S249">
            <v>163776.65322465874</v>
          </cell>
          <cell r="U249">
            <v>1429649.2944155969</v>
          </cell>
          <cell r="V249">
            <v>1872851.096882191</v>
          </cell>
          <cell r="W249">
            <v>1946305.439554499</v>
          </cell>
          <cell r="X249">
            <v>1909967.8561871541</v>
          </cell>
          <cell r="Y249">
            <v>1905214.6976387152</v>
          </cell>
          <cell r="Z249">
            <v>473141.66434513126</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row>
        <row r="250">
          <cell r="A250" t="str">
            <v>Enbridge Fixed Rate 170 Cost</v>
          </cell>
          <cell r="B250" t="str">
            <v>$000</v>
          </cell>
          <cell r="D250">
            <v>-503.31099999999998</v>
          </cell>
          <cell r="E250">
            <v>-515.89377499999989</v>
          </cell>
          <cell r="F250">
            <v>-528.79111937499988</v>
          </cell>
          <cell r="H250">
            <v>-45.167574779947898</v>
          </cell>
          <cell r="I250">
            <v>-45.167574779947898</v>
          </cell>
          <cell r="J250">
            <v>-45.167574779947898</v>
          </cell>
          <cell r="K250">
            <v>-45.167574779947898</v>
          </cell>
          <cell r="L250">
            <v>-45.167574779947898</v>
          </cell>
          <cell r="M250">
            <v>-45.167574779947898</v>
          </cell>
          <cell r="N250">
            <v>-45.167574779947898</v>
          </cell>
          <cell r="O250">
            <v>-45.167574779947898</v>
          </cell>
          <cell r="P250">
            <v>-45.167574779947898</v>
          </cell>
          <cell r="Q250">
            <v>-45.167574779947898</v>
          </cell>
          <cell r="R250">
            <v>-45.167574779947898</v>
          </cell>
          <cell r="S250">
            <v>-45.167574779947898</v>
          </cell>
          <cell r="U250">
            <v>-542.01089735937478</v>
          </cell>
          <cell r="V250">
            <v>-555.56116979335911</v>
          </cell>
          <cell r="W250">
            <v>-569.45019903819309</v>
          </cell>
          <cell r="X250">
            <v>-583.6864540141479</v>
          </cell>
          <cell r="Y250">
            <v>-598.27861536450155</v>
          </cell>
          <cell r="Z250">
            <v>-613.23558074861398</v>
          </cell>
          <cell r="AA250">
            <v>-628.56647026732924</v>
          </cell>
          <cell r="AB250">
            <v>-644.28063202401245</v>
          </cell>
          <cell r="AC250">
            <v>-660.38764782461271</v>
          </cell>
          <cell r="AD250">
            <v>-676.89733902022795</v>
          </cell>
          <cell r="AE250">
            <v>-693.81977249573356</v>
          </cell>
          <cell r="AF250">
            <v>-711.16526680812683</v>
          </cell>
          <cell r="AG250">
            <v>-728.94439847832996</v>
          </cell>
          <cell r="AH250">
            <v>-747.16800844028819</v>
          </cell>
          <cell r="AI250">
            <v>-765.84720865129532</v>
          </cell>
          <cell r="AJ250">
            <v>-784.99338886757766</v>
          </cell>
          <cell r="AK250">
            <v>-804.61822358926702</v>
          </cell>
          <cell r="AL250">
            <v>-824.73367917899861</v>
          </cell>
          <cell r="AM250">
            <v>-845.35202115847346</v>
          </cell>
          <cell r="AN250">
            <v>-866.48582168743519</v>
          </cell>
        </row>
        <row r="251">
          <cell r="A251" t="str">
            <v>Enbridge Fixed Rate 170 Cost (Adjusted for Part Year)</v>
          </cell>
          <cell r="B251" t="str">
            <v>$000</v>
          </cell>
          <cell r="H251">
            <v>-45.167574779947898</v>
          </cell>
          <cell r="I251">
            <v>-45.167574779947898</v>
          </cell>
          <cell r="J251">
            <v>-45.167574779947898</v>
          </cell>
          <cell r="K251">
            <v>-45.167574779947898</v>
          </cell>
          <cell r="L251">
            <v>-45.167574779947898</v>
          </cell>
          <cell r="M251">
            <v>-45.167574779947898</v>
          </cell>
          <cell r="N251">
            <v>-45.167574779947898</v>
          </cell>
          <cell r="O251">
            <v>-45.167574779947898</v>
          </cell>
          <cell r="P251">
            <v>-45.167574779947898</v>
          </cell>
          <cell r="Q251">
            <v>-45.167574779947898</v>
          </cell>
          <cell r="R251">
            <v>-45.167574779947898</v>
          </cell>
          <cell r="S251">
            <v>-45.167574779947898</v>
          </cell>
          <cell r="U251">
            <v>-406.50817301953111</v>
          </cell>
          <cell r="V251">
            <v>-555.56116979335911</v>
          </cell>
          <cell r="W251">
            <v>-569.45019903819309</v>
          </cell>
          <cell r="X251">
            <v>-583.6864540141479</v>
          </cell>
          <cell r="Y251">
            <v>-598.27861536450155</v>
          </cell>
          <cell r="Z251">
            <v>-613.23558074861398</v>
          </cell>
          <cell r="AA251">
            <v>-628.56647026732924</v>
          </cell>
          <cell r="AB251">
            <v>-644.28063202401245</v>
          </cell>
          <cell r="AC251">
            <v>-660.38764782461271</v>
          </cell>
          <cell r="AD251">
            <v>-676.89733902022795</v>
          </cell>
          <cell r="AE251">
            <v>-693.81977249573356</v>
          </cell>
          <cell r="AF251">
            <v>-711.16526680812683</v>
          </cell>
          <cell r="AG251">
            <v>-728.94439847832984</v>
          </cell>
          <cell r="AH251">
            <v>-747.16800844028819</v>
          </cell>
          <cell r="AI251">
            <v>-765.84720865129532</v>
          </cell>
          <cell r="AJ251">
            <v>-784.99338886757766</v>
          </cell>
          <cell r="AK251">
            <v>-804.61822358926702</v>
          </cell>
          <cell r="AL251">
            <v>-824.73367917899861</v>
          </cell>
          <cell r="AM251">
            <v>-845.35202115847335</v>
          </cell>
          <cell r="AN251">
            <v>-866.48582168743508</v>
          </cell>
        </row>
        <row r="252">
          <cell r="A252" t="str">
            <v>Enbridge Rate 170 Variable Cost</v>
          </cell>
          <cell r="B252" t="str">
            <v>$/GJ</v>
          </cell>
          <cell r="D252">
            <v>0.12698999999999999</v>
          </cell>
          <cell r="E252">
            <v>0.13016474999999997</v>
          </cell>
          <cell r="F252">
            <v>0.13341886874999995</v>
          </cell>
          <cell r="H252">
            <v>0.13675434046874993</v>
          </cell>
          <cell r="I252">
            <v>0.13675434046874993</v>
          </cell>
          <cell r="J252">
            <v>0.13675434046874993</v>
          </cell>
          <cell r="K252">
            <v>0.13675434046874993</v>
          </cell>
          <cell r="L252">
            <v>0.13675434046874993</v>
          </cell>
          <cell r="M252">
            <v>0.13675434046874993</v>
          </cell>
          <cell r="N252">
            <v>0.13675434046874993</v>
          </cell>
          <cell r="O252">
            <v>0.13675434046874993</v>
          </cell>
          <cell r="P252">
            <v>0.13675434046874993</v>
          </cell>
          <cell r="Q252">
            <v>0.13675434046874993</v>
          </cell>
          <cell r="R252">
            <v>0.13675434046874993</v>
          </cell>
          <cell r="S252">
            <v>0.13675434046874993</v>
          </cell>
          <cell r="U252">
            <v>0.13675434046874993</v>
          </cell>
          <cell r="V252">
            <v>0.14017319898046868</v>
          </cell>
          <cell r="W252">
            <v>0.14367752895498037</v>
          </cell>
          <cell r="X252">
            <v>0.14726946717885486</v>
          </cell>
          <cell r="Y252">
            <v>0.15095120385832622</v>
          </cell>
          <cell r="Z252">
            <v>0.15472498395478437</v>
          </cell>
          <cell r="AA252">
            <v>0.15859310855365397</v>
          </cell>
          <cell r="AB252">
            <v>0.16255793626749529</v>
          </cell>
          <cell r="AC252">
            <v>0.16662188467418265</v>
          </cell>
          <cell r="AD252">
            <v>0.1707874317910372</v>
          </cell>
          <cell r="AE252">
            <v>0.1750571175858131</v>
          </cell>
          <cell r="AF252">
            <v>0.17943354552545843</v>
          </cell>
          <cell r="AG252">
            <v>0.18391938416359488</v>
          </cell>
          <cell r="AH252">
            <v>0.18851736876768474</v>
          </cell>
          <cell r="AI252">
            <v>0.19323030298687685</v>
          </cell>
          <cell r="AJ252">
            <v>0.19806106056154876</v>
          </cell>
          <cell r="AK252">
            <v>0.20301258707558748</v>
          </cell>
          <cell r="AL252">
            <v>0.20808790175247716</v>
          </cell>
          <cell r="AM252">
            <v>0.21329009929628906</v>
          </cell>
          <cell r="AN252">
            <v>0.21862235177869627</v>
          </cell>
        </row>
        <row r="253">
          <cell r="A253" t="str">
            <v xml:space="preserve">      Enbridge Rate 170 Equivalent Fixed and Variable Cost</v>
          </cell>
          <cell r="B253" t="str">
            <v>$/GJ</v>
          </cell>
          <cell r="H253">
            <v>0</v>
          </cell>
          <cell r="I253">
            <v>0</v>
          </cell>
          <cell r="J253">
            <v>0</v>
          </cell>
          <cell r="K253">
            <v>-0.14742414679165475</v>
          </cell>
          <cell r="L253">
            <v>-0.13143749813620767</v>
          </cell>
          <cell r="M253">
            <v>-0.14673470305517458</v>
          </cell>
          <cell r="N253">
            <v>-0.14793626274417485</v>
          </cell>
          <cell r="O253">
            <v>-0.15038478982271411</v>
          </cell>
          <cell r="P253">
            <v>-0.14785675464136491</v>
          </cell>
          <cell r="Q253">
            <v>-0.14166174231206294</v>
          </cell>
          <cell r="R253">
            <v>-0.14777012773334983</v>
          </cell>
          <cell r="S253">
            <v>-0.13903328793021238</v>
          </cell>
          <cell r="U253">
            <v>-0.14758684348972642</v>
          </cell>
          <cell r="V253">
            <v>-0.15646606439622138</v>
          </cell>
          <cell r="W253">
            <v>-0.1489025499295229</v>
          </cell>
          <cell r="X253">
            <v>-0.15833067793529076</v>
          </cell>
          <cell r="Y253">
            <v>-0.16307042116167603</v>
          </cell>
          <cell r="Z253">
            <v>-1.1413679771193261</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row>
        <row r="255">
          <cell r="A255" t="str">
            <v xml:space="preserve">            Gas Cost for Backup Mode (BPST)</v>
          </cell>
          <cell r="B255" t="str">
            <v>$/GJ</v>
          </cell>
          <cell r="H255">
            <v>10.06237304118989</v>
          </cell>
          <cell r="I255">
            <v>9.6649899502807948</v>
          </cell>
          <cell r="J255">
            <v>9.297219323008072</v>
          </cell>
          <cell r="K255">
            <v>7.8039002087806386</v>
          </cell>
          <cell r="L255">
            <v>7.6735325173982858</v>
          </cell>
          <cell r="M255">
            <v>7.7276007207126796</v>
          </cell>
          <cell r="N255">
            <v>8.1958734488198424</v>
          </cell>
          <cell r="O255">
            <v>8.1772746941221488</v>
          </cell>
          <cell r="P255">
            <v>7.9275824352470456</v>
          </cell>
          <cell r="Q255">
            <v>7.2396876868043529</v>
          </cell>
          <cell r="R255">
            <v>7.9368438199399831</v>
          </cell>
          <cell r="S255">
            <v>7.9689721507491722</v>
          </cell>
          <cell r="U255">
            <v>8.0159578882124389</v>
          </cell>
          <cell r="V255">
            <v>7.2218945625391671</v>
          </cell>
          <cell r="W255">
            <v>7.4615592937053332</v>
          </cell>
          <cell r="X255">
            <v>7.0475489356453176</v>
          </cell>
          <cell r="Y255">
            <v>8.2540748504251038</v>
          </cell>
          <cell r="Z255">
            <v>8.4387660829231113</v>
          </cell>
          <cell r="AA255">
            <v>9.8335072055929</v>
          </cell>
          <cell r="AB255">
            <v>10.08104775877635</v>
          </cell>
          <cell r="AC255">
            <v>10.351736124597513</v>
          </cell>
          <cell r="AD255">
            <v>10.556107432096972</v>
          </cell>
          <cell r="AE255">
            <v>10.80191715091701</v>
          </cell>
          <cell r="AF255">
            <v>11.083123076814479</v>
          </cell>
          <cell r="AG255">
            <v>11.357313823280684</v>
          </cell>
          <cell r="AH255">
            <v>11.671646970157601</v>
          </cell>
          <cell r="AI255">
            <v>11.93325233467236</v>
          </cell>
          <cell r="AJ255">
            <v>12.228630821869139</v>
          </cell>
          <cell r="AK255">
            <v>12.482741463952717</v>
          </cell>
          <cell r="AL255">
            <v>12.835704460721113</v>
          </cell>
          <cell r="AM255">
            <v>13.128958434600488</v>
          </cell>
          <cell r="AN255">
            <v>13.44359192829763</v>
          </cell>
        </row>
        <row r="256">
          <cell r="A256" t="str">
            <v xml:space="preserve">            Gas Cost for Backup Mode (BPST)</v>
          </cell>
          <cell r="B256" t="str">
            <v>$000</v>
          </cell>
          <cell r="H256">
            <v>0</v>
          </cell>
          <cell r="I256">
            <v>0</v>
          </cell>
          <cell r="J256">
            <v>0</v>
          </cell>
          <cell r="K256">
            <v>76.887971386761492</v>
          </cell>
          <cell r="L256">
            <v>94.858939250463351</v>
          </cell>
          <cell r="M256">
            <v>77.696111480071593</v>
          </cell>
          <cell r="N256">
            <v>59.542279252757986</v>
          </cell>
          <cell r="O256">
            <v>53.629879993638134</v>
          </cell>
          <cell r="P256">
            <v>77.106395462468456</v>
          </cell>
          <cell r="Q256">
            <v>66.11355110571435</v>
          </cell>
          <cell r="R256">
            <v>77.396739717260076</v>
          </cell>
          <cell r="S256">
            <v>79.207866035288419</v>
          </cell>
          <cell r="U256">
            <v>634.07457643154873</v>
          </cell>
          <cell r="V256">
            <v>635.91621335427089</v>
          </cell>
          <cell r="W256">
            <v>943.23688529612355</v>
          </cell>
          <cell r="X256">
            <v>757.16634072015802</v>
          </cell>
          <cell r="Y256">
            <v>866.30367043362696</v>
          </cell>
          <cell r="Z256">
            <v>207.48748402383816</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row>
      </sheetData>
      <sheetData sheetId="8"/>
      <sheetData sheetId="9"/>
      <sheetData sheetId="10"/>
      <sheetData sheetId="11"/>
      <sheetData sheetId="12"/>
      <sheetData sheetId="13"/>
      <sheetData sheetId="14"/>
      <sheetData sheetId="15">
        <row r="7">
          <cell r="H7">
            <v>400</v>
          </cell>
          <cell r="I7" t="str">
            <v>CI</v>
          </cell>
          <cell r="J7">
            <v>144</v>
          </cell>
          <cell r="L7">
            <v>8000</v>
          </cell>
          <cell r="M7" t="str">
            <v>CI</v>
          </cell>
          <cell r="N7">
            <v>144</v>
          </cell>
        </row>
        <row r="8">
          <cell r="H8">
            <v>800</v>
          </cell>
          <cell r="I8" t="str">
            <v>HGP</v>
          </cell>
          <cell r="J8">
            <v>288</v>
          </cell>
          <cell r="L8">
            <v>16000</v>
          </cell>
          <cell r="M8" t="str">
            <v>CI</v>
          </cell>
          <cell r="N8">
            <v>144</v>
          </cell>
        </row>
        <row r="9">
          <cell r="H9">
            <v>1200</v>
          </cell>
          <cell r="I9" t="str">
            <v>CI</v>
          </cell>
          <cell r="J9">
            <v>144</v>
          </cell>
          <cell r="L9">
            <v>24000</v>
          </cell>
          <cell r="M9" t="str">
            <v>HGP</v>
          </cell>
          <cell r="N9">
            <v>288</v>
          </cell>
        </row>
        <row r="10">
          <cell r="H10">
            <v>1600</v>
          </cell>
          <cell r="I10" t="str">
            <v>HGP</v>
          </cell>
          <cell r="J10">
            <v>288</v>
          </cell>
          <cell r="L10">
            <v>32000</v>
          </cell>
          <cell r="M10" t="str">
            <v>CI</v>
          </cell>
          <cell r="N10">
            <v>144</v>
          </cell>
        </row>
        <row r="11">
          <cell r="H11">
            <v>2000</v>
          </cell>
          <cell r="I11" t="str">
            <v>CI</v>
          </cell>
          <cell r="J11">
            <v>144</v>
          </cell>
          <cell r="L11">
            <v>40000</v>
          </cell>
          <cell r="M11" t="str">
            <v>CI</v>
          </cell>
          <cell r="N11">
            <v>144</v>
          </cell>
        </row>
        <row r="12">
          <cell r="H12">
            <v>2400</v>
          </cell>
          <cell r="I12" t="str">
            <v>MI</v>
          </cell>
          <cell r="J12">
            <v>648</v>
          </cell>
          <cell r="L12">
            <v>48000</v>
          </cell>
          <cell r="M12" t="str">
            <v>MI</v>
          </cell>
          <cell r="N12">
            <v>648</v>
          </cell>
        </row>
        <row r="13">
          <cell r="H13">
            <v>2800</v>
          </cell>
          <cell r="I13" t="str">
            <v>CI</v>
          </cell>
          <cell r="J13">
            <v>144</v>
          </cell>
          <cell r="L13">
            <v>56000</v>
          </cell>
          <cell r="M13" t="str">
            <v>CI</v>
          </cell>
          <cell r="N13">
            <v>144</v>
          </cell>
        </row>
        <row r="14">
          <cell r="H14">
            <v>3200</v>
          </cell>
          <cell r="I14" t="str">
            <v>HGP</v>
          </cell>
          <cell r="J14">
            <v>288</v>
          </cell>
          <cell r="L14">
            <v>64000</v>
          </cell>
          <cell r="M14" t="str">
            <v>CI</v>
          </cell>
          <cell r="N14">
            <v>144</v>
          </cell>
        </row>
        <row r="15">
          <cell r="H15">
            <v>3600</v>
          </cell>
          <cell r="I15" t="str">
            <v>CI</v>
          </cell>
          <cell r="J15">
            <v>144</v>
          </cell>
          <cell r="L15">
            <v>72000</v>
          </cell>
          <cell r="M15" t="str">
            <v>HGP</v>
          </cell>
          <cell r="N15">
            <v>288</v>
          </cell>
        </row>
        <row r="16">
          <cell r="H16">
            <v>4000</v>
          </cell>
          <cell r="I16" t="str">
            <v>HGP</v>
          </cell>
          <cell r="J16">
            <v>288</v>
          </cell>
          <cell r="L16">
            <v>80000</v>
          </cell>
          <cell r="M16" t="str">
            <v>CI</v>
          </cell>
          <cell r="N16">
            <v>144</v>
          </cell>
        </row>
        <row r="17">
          <cell r="H17">
            <v>4400</v>
          </cell>
          <cell r="I17" t="str">
            <v>CI</v>
          </cell>
          <cell r="J17">
            <v>144</v>
          </cell>
          <cell r="L17">
            <v>88000</v>
          </cell>
          <cell r="M17" t="str">
            <v>CI</v>
          </cell>
          <cell r="N17">
            <v>144</v>
          </cell>
        </row>
        <row r="18">
          <cell r="H18">
            <v>4800</v>
          </cell>
          <cell r="I18" t="str">
            <v>MI</v>
          </cell>
          <cell r="J18">
            <v>648</v>
          </cell>
          <cell r="L18">
            <v>96000</v>
          </cell>
          <cell r="M18" t="str">
            <v>MI</v>
          </cell>
          <cell r="N18">
            <v>648</v>
          </cell>
        </row>
        <row r="19">
          <cell r="H19">
            <v>5200</v>
          </cell>
          <cell r="I19" t="str">
            <v>CI</v>
          </cell>
          <cell r="J19">
            <v>144</v>
          </cell>
          <cell r="L19">
            <v>104000</v>
          </cell>
          <cell r="M19" t="str">
            <v>CI</v>
          </cell>
          <cell r="N19">
            <v>144</v>
          </cell>
        </row>
        <row r="20">
          <cell r="H20">
            <v>5600</v>
          </cell>
          <cell r="I20" t="str">
            <v>HGP</v>
          </cell>
          <cell r="J20">
            <v>288</v>
          </cell>
          <cell r="L20">
            <v>112000</v>
          </cell>
          <cell r="M20" t="str">
            <v>CI</v>
          </cell>
          <cell r="N20">
            <v>144</v>
          </cell>
        </row>
        <row r="21">
          <cell r="H21">
            <v>6000</v>
          </cell>
          <cell r="I21" t="str">
            <v>CI</v>
          </cell>
          <cell r="J21">
            <v>144</v>
          </cell>
          <cell r="L21">
            <v>120000</v>
          </cell>
          <cell r="M21" t="str">
            <v>HGP</v>
          </cell>
          <cell r="N21">
            <v>288</v>
          </cell>
        </row>
        <row r="22">
          <cell r="H22">
            <v>6400</v>
          </cell>
          <cell r="I22" t="str">
            <v>HGP</v>
          </cell>
          <cell r="J22">
            <v>288</v>
          </cell>
          <cell r="L22">
            <v>128000</v>
          </cell>
          <cell r="M22" t="str">
            <v>CI</v>
          </cell>
          <cell r="N22">
            <v>144</v>
          </cell>
        </row>
        <row r="23">
          <cell r="H23">
            <v>6800</v>
          </cell>
          <cell r="I23" t="str">
            <v>CI</v>
          </cell>
          <cell r="J23">
            <v>144</v>
          </cell>
          <cell r="L23">
            <v>136000</v>
          </cell>
          <cell r="M23" t="str">
            <v>CI</v>
          </cell>
          <cell r="N23">
            <v>144</v>
          </cell>
        </row>
        <row r="24">
          <cell r="H24">
            <v>7200</v>
          </cell>
          <cell r="I24" t="str">
            <v>MI</v>
          </cell>
          <cell r="J24">
            <v>648</v>
          </cell>
          <cell r="L24">
            <v>144000</v>
          </cell>
          <cell r="M24" t="str">
            <v>MI</v>
          </cell>
          <cell r="N24">
            <v>648</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Dashboard"/>
      <sheetName val="FacilitySummary"/>
      <sheetName val="ChartsTables"/>
      <sheetName val="AnnualOutput"/>
      <sheetName val="Inputs"/>
      <sheetName val="Change Log"/>
      <sheetName val="CapitalStructure"/>
      <sheetName val="Liquidity"/>
      <sheetName val="Taxes"/>
      <sheetName val="NPI"/>
      <sheetName val="NPIAnnual"/>
      <sheetName val="NPI2"/>
      <sheetName val="NPIAnnual2"/>
      <sheetName val="Start"/>
      <sheetName val="CorporateEntries"/>
      <sheetName val="ProjectStart"/>
      <sheetName val="InvtInc"/>
      <sheetName val="NPChips"/>
      <sheetName val="IFPC"/>
      <sheetName val="KCLP"/>
      <sheetName val="TCLP"/>
      <sheetName val="NBEC"/>
      <sheetName val="SpyHill"/>
      <sheetName val="CPC"/>
      <sheetName val="KLPC"/>
      <sheetName val="Chapais"/>
      <sheetName val="Germany"/>
      <sheetName val="Jardin"/>
      <sheetName val="MtLouis"/>
      <sheetName val="McLeans"/>
      <sheetName val="GrBend"/>
      <sheetName val="Frampton"/>
      <sheetName val="Rooftop"/>
      <sheetName val="GMS"/>
      <sheetName val="GMS2"/>
      <sheetName val="Kabina"/>
      <sheetName val="Marmora"/>
      <sheetName val="Gemini"/>
      <sheetName val="Nordsee"/>
      <sheetName val="LTODevelopment"/>
      <sheetName val="AcquisitionForecast"/>
      <sheetName val="End"/>
      <sheetName val="LTODevelopmentold"/>
      <sheetName val="AcquisitionForecastold"/>
      <sheetName val="Development_Summary"/>
      <sheetName val="Development_Detail"/>
    </sheetNames>
    <sheetDataSet>
      <sheetData sheetId="0" refreshError="1"/>
      <sheetData sheetId="1"/>
      <sheetData sheetId="2" refreshError="1"/>
      <sheetData sheetId="3" refreshError="1"/>
      <sheetData sheetId="4"/>
      <sheetData sheetId="5">
        <row r="20">
          <cell r="D20">
            <v>40544</v>
          </cell>
        </row>
        <row r="243">
          <cell r="F243">
            <v>1</v>
          </cell>
        </row>
      </sheetData>
      <sheetData sheetId="6" refreshError="1"/>
      <sheetData sheetId="7" refreshError="1"/>
      <sheetData sheetId="8" refreshError="1"/>
      <sheetData sheetId="9">
        <row r="19">
          <cell r="E1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Leans LP"/>
      <sheetName val="Mnidoo LP"/>
      <sheetName val="CapitalCosts"/>
      <sheetName val="Assumptions"/>
      <sheetName val="Technical"/>
      <sheetName val="IRR NPV"/>
      <sheetName val="Summary"/>
      <sheetName val="Distributions"/>
      <sheetName val="MOF Loan"/>
      <sheetName val="McLeans_LP1"/>
      <sheetName val="Mnidoo_LP1"/>
      <sheetName val="IRR_NPV1"/>
      <sheetName val="MOF_Loan1"/>
      <sheetName val="McLeans_LP"/>
      <sheetName val="Mnidoo_LP"/>
      <sheetName val="IRR_NPV"/>
      <sheetName val="MOF_Loan"/>
      <sheetName val="McLeans_LP2"/>
      <sheetName val="Mnidoo_LP2"/>
      <sheetName val="IRR_NPV2"/>
      <sheetName val="MOF_Loan2"/>
    </sheetNames>
    <sheetDataSet>
      <sheetData sheetId="0">
        <row r="3">
          <cell r="M3">
            <v>1</v>
          </cell>
        </row>
        <row r="113">
          <cell r="E113">
            <v>2009</v>
          </cell>
        </row>
        <row r="209">
          <cell r="A209" t="str">
            <v>Pro Forma Income Statement</v>
          </cell>
        </row>
        <row r="211">
          <cell r="E211">
            <v>2009</v>
          </cell>
          <cell r="F211">
            <v>2010</v>
          </cell>
          <cell r="G211">
            <v>2011</v>
          </cell>
          <cell r="H211">
            <v>2012</v>
          </cell>
          <cell r="I211">
            <v>2013</v>
          </cell>
          <cell r="J211">
            <v>2014</v>
          </cell>
          <cell r="K211">
            <v>2015</v>
          </cell>
          <cell r="L211">
            <v>2016</v>
          </cell>
          <cell r="M211">
            <v>2017</v>
          </cell>
          <cell r="N211">
            <v>2018</v>
          </cell>
          <cell r="O211">
            <v>2019</v>
          </cell>
          <cell r="P211">
            <v>2020</v>
          </cell>
          <cell r="Q211">
            <v>2021</v>
          </cell>
          <cell r="R211">
            <v>2022</v>
          </cell>
          <cell r="S211">
            <v>2023</v>
          </cell>
          <cell r="T211">
            <v>2024</v>
          </cell>
          <cell r="U211">
            <v>2025</v>
          </cell>
          <cell r="V211">
            <v>2026</v>
          </cell>
          <cell r="W211">
            <v>2027</v>
          </cell>
          <cell r="X211">
            <v>2028</v>
          </cell>
          <cell r="Y211">
            <v>2029</v>
          </cell>
          <cell r="Z211">
            <v>2030</v>
          </cell>
          <cell r="AA211">
            <v>2031</v>
          </cell>
          <cell r="AB211">
            <v>2032</v>
          </cell>
          <cell r="AC211">
            <v>2033</v>
          </cell>
          <cell r="AD211">
            <v>2034</v>
          </cell>
          <cell r="AE211" t="str">
            <v>Total</v>
          </cell>
        </row>
        <row r="213">
          <cell r="A213" t="str">
            <v>Revenue</v>
          </cell>
        </row>
        <row r="214">
          <cell r="A214" t="str">
            <v>|work area percentage of year</v>
          </cell>
          <cell r="E214">
            <v>0</v>
          </cell>
          <cell r="F214">
            <v>0</v>
          </cell>
          <cell r="G214">
            <v>0</v>
          </cell>
          <cell r="H214">
            <v>0</v>
          </cell>
          <cell r="I214">
            <v>0</v>
          </cell>
          <cell r="J214">
            <v>0.66666666666666663</v>
          </cell>
          <cell r="K214">
            <v>1</v>
          </cell>
          <cell r="L214">
            <v>1</v>
          </cell>
          <cell r="M214">
            <v>1</v>
          </cell>
          <cell r="N214">
            <v>1</v>
          </cell>
          <cell r="O214">
            <v>1</v>
          </cell>
          <cell r="P214">
            <v>1</v>
          </cell>
          <cell r="Q214">
            <v>1</v>
          </cell>
          <cell r="R214">
            <v>1</v>
          </cell>
          <cell r="S214">
            <v>1</v>
          </cell>
          <cell r="T214">
            <v>1</v>
          </cell>
          <cell r="U214">
            <v>1</v>
          </cell>
          <cell r="V214">
            <v>1</v>
          </cell>
          <cell r="W214">
            <v>1</v>
          </cell>
          <cell r="X214">
            <v>1</v>
          </cell>
          <cell r="Y214">
            <v>1</v>
          </cell>
          <cell r="Z214">
            <v>1</v>
          </cell>
          <cell r="AA214">
            <v>1</v>
          </cell>
          <cell r="AB214">
            <v>1</v>
          </cell>
          <cell r="AC214">
            <v>1</v>
          </cell>
          <cell r="AD214">
            <v>0.33333333333333331</v>
          </cell>
        </row>
        <row r="215">
          <cell r="A215" t="str">
            <v>|work area cumulative months</v>
          </cell>
          <cell r="E215">
            <v>0</v>
          </cell>
          <cell r="F215">
            <v>0</v>
          </cell>
          <cell r="G215">
            <v>0</v>
          </cell>
          <cell r="H215">
            <v>0</v>
          </cell>
          <cell r="I215">
            <v>0</v>
          </cell>
          <cell r="J215">
            <v>8</v>
          </cell>
          <cell r="K215">
            <v>20</v>
          </cell>
          <cell r="L215">
            <v>32</v>
          </cell>
          <cell r="M215">
            <v>44</v>
          </cell>
          <cell r="N215">
            <v>56</v>
          </cell>
          <cell r="O215">
            <v>68</v>
          </cell>
          <cell r="P215">
            <v>80</v>
          </cell>
          <cell r="Q215">
            <v>92</v>
          </cell>
          <cell r="R215">
            <v>104</v>
          </cell>
          <cell r="S215">
            <v>116</v>
          </cell>
          <cell r="T215">
            <v>128</v>
          </cell>
          <cell r="U215">
            <v>140</v>
          </cell>
          <cell r="V215">
            <v>152</v>
          </cell>
          <cell r="W215">
            <v>164</v>
          </cell>
          <cell r="X215">
            <v>176</v>
          </cell>
          <cell r="Y215">
            <v>188</v>
          </cell>
          <cell r="Z215">
            <v>200</v>
          </cell>
          <cell r="AA215">
            <v>212</v>
          </cell>
          <cell r="AB215">
            <v>224</v>
          </cell>
          <cell r="AC215">
            <v>236</v>
          </cell>
          <cell r="AD215">
            <v>240</v>
          </cell>
        </row>
        <row r="216">
          <cell r="A216" t="str">
            <v>|work area  Months of operations</v>
          </cell>
          <cell r="E216">
            <v>0</v>
          </cell>
          <cell r="F216">
            <v>0</v>
          </cell>
          <cell r="G216">
            <v>0</v>
          </cell>
          <cell r="H216">
            <v>0</v>
          </cell>
          <cell r="I216">
            <v>0</v>
          </cell>
          <cell r="J216">
            <v>8</v>
          </cell>
          <cell r="K216">
            <v>12</v>
          </cell>
          <cell r="L216">
            <v>12</v>
          </cell>
          <cell r="M216">
            <v>12</v>
          </cell>
          <cell r="N216">
            <v>12</v>
          </cell>
          <cell r="O216">
            <v>12</v>
          </cell>
          <cell r="P216">
            <v>12</v>
          </cell>
          <cell r="Q216">
            <v>12</v>
          </cell>
          <cell r="R216">
            <v>12</v>
          </cell>
          <cell r="S216">
            <v>12</v>
          </cell>
          <cell r="T216">
            <v>12</v>
          </cell>
          <cell r="U216">
            <v>12</v>
          </cell>
          <cell r="V216">
            <v>12</v>
          </cell>
          <cell r="W216">
            <v>12</v>
          </cell>
          <cell r="X216">
            <v>12</v>
          </cell>
          <cell r="Y216">
            <v>12</v>
          </cell>
          <cell r="Z216">
            <v>12</v>
          </cell>
          <cell r="AA216">
            <v>12</v>
          </cell>
          <cell r="AB216">
            <v>12</v>
          </cell>
          <cell r="AC216">
            <v>12</v>
          </cell>
          <cell r="AD216">
            <v>4</v>
          </cell>
        </row>
        <row r="217">
          <cell r="A217" t="str">
            <v xml:space="preserve">  OPA  • FIT</v>
          </cell>
          <cell r="E217">
            <v>0</v>
          </cell>
          <cell r="F217">
            <v>0</v>
          </cell>
          <cell r="G217">
            <v>0</v>
          </cell>
          <cell r="H217">
            <v>0</v>
          </cell>
          <cell r="I217">
            <v>0</v>
          </cell>
          <cell r="J217">
            <v>17544.802319999999</v>
          </cell>
          <cell r="K217">
            <v>26573.00889600001</v>
          </cell>
          <cell r="L217">
            <v>26714.354687999996</v>
          </cell>
          <cell r="M217">
            <v>26859.065855999997</v>
          </cell>
          <cell r="N217">
            <v>27007.142400000001</v>
          </cell>
          <cell r="O217">
            <v>27158.584319999991</v>
          </cell>
          <cell r="P217">
            <v>27315.074304000005</v>
          </cell>
          <cell r="Q217">
            <v>27474.929664000007</v>
          </cell>
          <cell r="R217">
            <v>27639.83308800001</v>
          </cell>
          <cell r="S217">
            <v>27806.4192</v>
          </cell>
          <cell r="T217">
            <v>27979.736064000012</v>
          </cell>
          <cell r="U217">
            <v>28156.418304000006</v>
          </cell>
          <cell r="V217">
            <v>28589.065920000008</v>
          </cell>
          <cell r="W217">
            <v>28775.811600000001</v>
          </cell>
          <cell r="X217">
            <v>28967.650344000009</v>
          </cell>
          <cell r="Y217">
            <v>29164.582152000003</v>
          </cell>
          <cell r="Z217">
            <v>29366.607024000012</v>
          </cell>
          <cell r="AA217">
            <v>29572.027272000003</v>
          </cell>
          <cell r="AB217">
            <v>29784.238271999999</v>
          </cell>
          <cell r="AC217">
            <v>30001.54233600001</v>
          </cell>
          <cell r="AD217">
            <v>10074.646488000002</v>
          </cell>
          <cell r="AE217">
            <v>562525.54051200009</v>
          </cell>
        </row>
        <row r="218">
          <cell r="A218" t="str">
            <v>|  Interest Income</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row>
        <row r="219">
          <cell r="A219" t="str">
            <v>Total</v>
          </cell>
          <cell r="E219">
            <v>0</v>
          </cell>
          <cell r="F219">
            <v>0</v>
          </cell>
          <cell r="G219">
            <v>0</v>
          </cell>
          <cell r="H219">
            <v>0</v>
          </cell>
          <cell r="I219">
            <v>0</v>
          </cell>
          <cell r="J219">
            <v>17544.802319999999</v>
          </cell>
          <cell r="K219">
            <v>26573.00889600001</v>
          </cell>
          <cell r="L219">
            <v>26714.354687999996</v>
          </cell>
          <cell r="M219">
            <v>26859.065855999997</v>
          </cell>
          <cell r="N219">
            <v>27007.142400000001</v>
          </cell>
          <cell r="O219">
            <v>27158.584319999991</v>
          </cell>
          <cell r="P219">
            <v>27315.074304000005</v>
          </cell>
          <cell r="Q219">
            <v>27474.929664000007</v>
          </cell>
          <cell r="R219">
            <v>27639.83308800001</v>
          </cell>
          <cell r="S219">
            <v>27806.4192</v>
          </cell>
          <cell r="T219">
            <v>27979.736064000012</v>
          </cell>
          <cell r="U219">
            <v>28156.418304000006</v>
          </cell>
          <cell r="V219">
            <v>28589.065920000008</v>
          </cell>
          <cell r="W219">
            <v>28775.811600000001</v>
          </cell>
          <cell r="X219">
            <v>28967.650344000009</v>
          </cell>
          <cell r="Y219">
            <v>29164.582152000003</v>
          </cell>
          <cell r="Z219">
            <v>29366.607024000012</v>
          </cell>
          <cell r="AA219">
            <v>29572.027272000003</v>
          </cell>
          <cell r="AB219">
            <v>29784.238271999999</v>
          </cell>
          <cell r="AC219">
            <v>30001.54233600001</v>
          </cell>
          <cell r="AD219">
            <v>10074.646488000002</v>
          </cell>
          <cell r="AE219">
            <v>562525.54051200009</v>
          </cell>
        </row>
        <row r="221">
          <cell r="A221" t="str">
            <v>Operating Costs</v>
          </cell>
        </row>
        <row r="222">
          <cell r="A222" t="str">
            <v xml:space="preserve">  Turbine Maintenance and Warranty</v>
          </cell>
          <cell r="E222">
            <v>0</v>
          </cell>
          <cell r="F222">
            <v>0</v>
          </cell>
          <cell r="G222">
            <v>0</v>
          </cell>
          <cell r="H222">
            <v>0</v>
          </cell>
          <cell r="I222">
            <v>0</v>
          </cell>
          <cell r="J222">
            <v>1337.9666666666658</v>
          </cell>
          <cell r="K222">
            <v>2057.1237499999988</v>
          </cell>
          <cell r="L222">
            <v>2697.3739274144391</v>
          </cell>
          <cell r="M222">
            <v>3066.5795934325606</v>
          </cell>
          <cell r="N222">
            <v>3143.2440832683742</v>
          </cell>
          <cell r="O222">
            <v>3221.8251853500833</v>
          </cell>
          <cell r="P222">
            <v>3302.3708149838349</v>
          </cell>
          <cell r="Q222">
            <v>3384.9300853584305</v>
          </cell>
          <cell r="R222">
            <v>3469.5533374923907</v>
          </cell>
          <cell r="S222">
            <v>3556.2921709297007</v>
          </cell>
          <cell r="T222">
            <v>4000.8286922959128</v>
          </cell>
          <cell r="U222">
            <v>4100.8494096033101</v>
          </cell>
          <cell r="V222">
            <v>4203.3706448433932</v>
          </cell>
          <cell r="W222">
            <v>4308.4549109644777</v>
          </cell>
          <cell r="X222">
            <v>4416.1662837385884</v>
          </cell>
          <cell r="Y222">
            <v>4526.5704408320535</v>
          </cell>
          <cell r="Z222">
            <v>4639.7347018528526</v>
          </cell>
          <cell r="AA222">
            <v>4755.7280693991743</v>
          </cell>
          <cell r="AB222">
            <v>4874.6212711341541</v>
          </cell>
          <cell r="AC222">
            <v>4996.4868029125073</v>
          </cell>
          <cell r="AD222">
            <v>1707.1329909951062</v>
          </cell>
          <cell r="AE222">
            <v>75767.203833468011</v>
          </cell>
        </row>
        <row r="223">
          <cell r="A223" t="str">
            <v xml:space="preserve">  Consumables &amp; BOP Maintenance</v>
          </cell>
          <cell r="E223">
            <v>0</v>
          </cell>
          <cell r="F223">
            <v>0</v>
          </cell>
          <cell r="G223">
            <v>0</v>
          </cell>
          <cell r="H223">
            <v>0</v>
          </cell>
          <cell r="I223">
            <v>0</v>
          </cell>
          <cell r="J223">
            <v>315.69999999999993</v>
          </cell>
          <cell r="K223">
            <v>485.38874999999985</v>
          </cell>
          <cell r="L223">
            <v>497.52346874999978</v>
          </cell>
          <cell r="M223">
            <v>509.96155546874985</v>
          </cell>
          <cell r="N223">
            <v>522.71059435546852</v>
          </cell>
          <cell r="O223">
            <v>535.77835921435519</v>
          </cell>
          <cell r="P223">
            <v>549.17281819471395</v>
          </cell>
          <cell r="Q223">
            <v>562.90213864958184</v>
          </cell>
          <cell r="R223">
            <v>576.97469211582131</v>
          </cell>
          <cell r="S223">
            <v>591.39905941871677</v>
          </cell>
          <cell r="T223">
            <v>606.18403590418461</v>
          </cell>
          <cell r="U223">
            <v>621.33863680178922</v>
          </cell>
          <cell r="V223">
            <v>636.87210272183381</v>
          </cell>
          <cell r="W223">
            <v>652.7939052898796</v>
          </cell>
          <cell r="X223">
            <v>669.11375292212654</v>
          </cell>
          <cell r="Y223">
            <v>685.84159674517969</v>
          </cell>
          <cell r="Z223">
            <v>702.98763666380898</v>
          </cell>
          <cell r="AA223">
            <v>720.56232758040414</v>
          </cell>
          <cell r="AB223">
            <v>738.57638576991428</v>
          </cell>
          <cell r="AC223">
            <v>757.04079541416206</v>
          </cell>
          <cell r="AD223">
            <v>258.65560509983868</v>
          </cell>
          <cell r="AE223">
            <v>12197.478217080532</v>
          </cell>
        </row>
        <row r="224">
          <cell r="A224" t="str">
            <v xml:space="preserve">  Site Headcount</v>
          </cell>
          <cell r="E224">
            <v>0</v>
          </cell>
          <cell r="F224">
            <v>0</v>
          </cell>
          <cell r="G224">
            <v>0</v>
          </cell>
          <cell r="H224">
            <v>0</v>
          </cell>
          <cell r="I224">
            <v>0</v>
          </cell>
          <cell r="J224">
            <v>307.49999999999994</v>
          </cell>
          <cell r="K224">
            <v>472.78124999999989</v>
          </cell>
          <cell r="L224">
            <v>484.60078124999978</v>
          </cell>
          <cell r="M224">
            <v>496.71580078124975</v>
          </cell>
          <cell r="N224">
            <v>509.13369580078103</v>
          </cell>
          <cell r="O224">
            <v>521.86203819580044</v>
          </cell>
          <cell r="P224">
            <v>534.90858915069543</v>
          </cell>
          <cell r="Q224">
            <v>548.28130387946283</v>
          </cell>
          <cell r="R224">
            <v>561.98833647644926</v>
          </cell>
          <cell r="S224">
            <v>576.03804488836045</v>
          </cell>
          <cell r="T224">
            <v>590.43899601056944</v>
          </cell>
          <cell r="U224">
            <v>605.1999709108336</v>
          </cell>
          <cell r="V224">
            <v>620.32997018360436</v>
          </cell>
          <cell r="W224">
            <v>635.83821943819441</v>
          </cell>
          <cell r="X224">
            <v>651.73417492414922</v>
          </cell>
          <cell r="Y224">
            <v>668.02752929725284</v>
          </cell>
          <cell r="Z224">
            <v>684.72821752968412</v>
          </cell>
          <cell r="AA224">
            <v>701.84642296792617</v>
          </cell>
          <cell r="AB224">
            <v>719.39258354212427</v>
          </cell>
          <cell r="AC224">
            <v>737.37739813067731</v>
          </cell>
          <cell r="AD224">
            <v>251.93727769464809</v>
          </cell>
          <cell r="AE224">
            <v>11880.660601052461</v>
          </cell>
        </row>
        <row r="225">
          <cell r="A225" t="str">
            <v xml:space="preserve">  Insurance</v>
          </cell>
          <cell r="E225">
            <v>0</v>
          </cell>
          <cell r="F225">
            <v>0</v>
          </cell>
          <cell r="G225">
            <v>0</v>
          </cell>
          <cell r="H225">
            <v>0</v>
          </cell>
          <cell r="I225">
            <v>0</v>
          </cell>
          <cell r="J225">
            <v>293.14999999999998</v>
          </cell>
          <cell r="K225">
            <v>450.71812499999993</v>
          </cell>
          <cell r="L225">
            <v>461.98607812499984</v>
          </cell>
          <cell r="M225">
            <v>473.5357300781248</v>
          </cell>
          <cell r="N225">
            <v>485.37412333007791</v>
          </cell>
          <cell r="O225">
            <v>497.50847641332979</v>
          </cell>
          <cell r="P225">
            <v>509.94618832366302</v>
          </cell>
          <cell r="Q225">
            <v>522.69484303175454</v>
          </cell>
          <cell r="R225">
            <v>535.76221410754829</v>
          </cell>
          <cell r="S225">
            <v>549.1562694602369</v>
          </cell>
          <cell r="T225">
            <v>562.8851761967428</v>
          </cell>
          <cell r="U225">
            <v>576.95730560166135</v>
          </cell>
          <cell r="V225">
            <v>591.38123824170282</v>
          </cell>
          <cell r="W225">
            <v>606.16576919774525</v>
          </cell>
          <cell r="X225">
            <v>621.3199134276889</v>
          </cell>
          <cell r="Y225">
            <v>636.85291126338109</v>
          </cell>
          <cell r="Z225">
            <v>652.77423404496562</v>
          </cell>
          <cell r="AA225">
            <v>669.09358989608961</v>
          </cell>
          <cell r="AB225">
            <v>685.82092964349181</v>
          </cell>
          <cell r="AC225">
            <v>702.96645288457898</v>
          </cell>
          <cell r="AD225">
            <v>240.1802047355645</v>
          </cell>
          <cell r="AE225">
            <v>11326.229773003348</v>
          </cell>
        </row>
        <row r="226">
          <cell r="A226" t="str">
            <v xml:space="preserve">  General &amp; Overhead</v>
          </cell>
          <cell r="E226">
            <v>0</v>
          </cell>
          <cell r="F226">
            <v>0</v>
          </cell>
          <cell r="G226">
            <v>0</v>
          </cell>
          <cell r="H226">
            <v>0</v>
          </cell>
          <cell r="I226">
            <v>0</v>
          </cell>
          <cell r="J226">
            <v>183.81666666666663</v>
          </cell>
          <cell r="K226">
            <v>282.61812499999991</v>
          </cell>
          <cell r="L226">
            <v>289.68357812499988</v>
          </cell>
          <cell r="M226">
            <v>296.92566757812489</v>
          </cell>
          <cell r="N226">
            <v>304.34880926757796</v>
          </cell>
          <cell r="O226">
            <v>311.95752949926742</v>
          </cell>
          <cell r="P226">
            <v>319.75646773674907</v>
          </cell>
          <cell r="Q226">
            <v>327.75037943016775</v>
          </cell>
          <cell r="R226">
            <v>335.94413891592188</v>
          </cell>
          <cell r="S226">
            <v>344.34274238881994</v>
          </cell>
          <cell r="T226">
            <v>352.95131094854037</v>
          </cell>
          <cell r="U226">
            <v>361.77509372225387</v>
          </cell>
          <cell r="V226">
            <v>370.81947106531015</v>
          </cell>
          <cell r="W226">
            <v>380.08995784194292</v>
          </cell>
          <cell r="X226">
            <v>389.59220678799142</v>
          </cell>
          <cell r="Y226">
            <v>399.33201195769112</v>
          </cell>
          <cell r="Z226">
            <v>409.31531225663343</v>
          </cell>
          <cell r="AA226">
            <v>419.54819506304921</v>
          </cell>
          <cell r="AB226">
            <v>430.03689993962541</v>
          </cell>
          <cell r="AC226">
            <v>440.787822438116</v>
          </cell>
          <cell r="AD226">
            <v>150.60250599968961</v>
          </cell>
          <cell r="AE226">
            <v>7101.994892629139</v>
          </cell>
        </row>
        <row r="227">
          <cell r="A227" t="str">
            <v xml:space="preserve">  Land Costs</v>
          </cell>
          <cell r="E227">
            <v>0</v>
          </cell>
          <cell r="F227">
            <v>0</v>
          </cell>
          <cell r="G227">
            <v>0</v>
          </cell>
          <cell r="H227">
            <v>0</v>
          </cell>
          <cell r="I227">
            <v>0</v>
          </cell>
          <cell r="J227">
            <v>324.58333333333326</v>
          </cell>
          <cell r="K227">
            <v>499.04687499999989</v>
          </cell>
          <cell r="L227">
            <v>511.52304687499975</v>
          </cell>
          <cell r="M227">
            <v>524.31112304687485</v>
          </cell>
          <cell r="N227">
            <v>537.41890112304657</v>
          </cell>
          <cell r="O227">
            <v>550.85437365112284</v>
          </cell>
          <cell r="P227">
            <v>564.6257329924008</v>
          </cell>
          <cell r="Q227">
            <v>578.74137631721078</v>
          </cell>
          <cell r="R227">
            <v>593.20991072514096</v>
          </cell>
          <cell r="S227">
            <v>608.04015849326936</v>
          </cell>
          <cell r="T227">
            <v>623.24116245560106</v>
          </cell>
          <cell r="U227">
            <v>638.8221915169911</v>
          </cell>
          <cell r="V227">
            <v>654.79274630491568</v>
          </cell>
          <cell r="W227">
            <v>671.16256496253857</v>
          </cell>
          <cell r="X227">
            <v>687.94162908660201</v>
          </cell>
          <cell r="Y227">
            <v>705.14016981376687</v>
          </cell>
          <cell r="Z227">
            <v>722.76867405911105</v>
          </cell>
          <cell r="AA227">
            <v>740.83789091058873</v>
          </cell>
          <cell r="AB227">
            <v>759.35883818335344</v>
          </cell>
          <cell r="AC227">
            <v>778.34280913793714</v>
          </cell>
          <cell r="AD227">
            <v>265.93379312212846</v>
          </cell>
          <cell r="AE227">
            <v>12540.697301110933</v>
          </cell>
        </row>
        <row r="228">
          <cell r="A228" t="str">
            <v xml:space="preserve">  Property Taxes, Municipal Payments</v>
          </cell>
          <cell r="E228">
            <v>0</v>
          </cell>
          <cell r="F228">
            <v>0</v>
          </cell>
          <cell r="G228">
            <v>0</v>
          </cell>
          <cell r="H228">
            <v>0</v>
          </cell>
          <cell r="I228">
            <v>0</v>
          </cell>
          <cell r="J228">
            <v>56.716666666666661</v>
          </cell>
          <cell r="K228">
            <v>87.201874999999987</v>
          </cell>
          <cell r="L228">
            <v>89.381921874999961</v>
          </cell>
          <cell r="M228">
            <v>91.616469921874966</v>
          </cell>
          <cell r="N228">
            <v>93.90688166992183</v>
          </cell>
          <cell r="O228">
            <v>96.254553711669871</v>
          </cell>
          <cell r="P228">
            <v>98.660917554461605</v>
          </cell>
          <cell r="Q228">
            <v>101.12744049332314</v>
          </cell>
          <cell r="R228">
            <v>103.6556265056562</v>
          </cell>
          <cell r="S228">
            <v>106.24701716829759</v>
          </cell>
          <cell r="T228">
            <v>108.90319259750504</v>
          </cell>
          <cell r="U228">
            <v>111.62577241244264</v>
          </cell>
          <cell r="V228">
            <v>114.41641672275368</v>
          </cell>
          <cell r="W228">
            <v>117.27682714082252</v>
          </cell>
          <cell r="X228">
            <v>120.20874781934306</v>
          </cell>
          <cell r="Y228">
            <v>123.21396651482664</v>
          </cell>
          <cell r="Z228">
            <v>126.2943156776973</v>
          </cell>
          <cell r="AA228">
            <v>129.45167356963972</v>
          </cell>
          <cell r="AB228">
            <v>132.6879654088807</v>
          </cell>
          <cell r="AC228">
            <v>136.00516454410271</v>
          </cell>
          <cell r="AD228">
            <v>46.468431219235086</v>
          </cell>
          <cell r="AE228">
            <v>2191.3218441941208</v>
          </cell>
        </row>
        <row r="229">
          <cell r="A229" t="str">
            <v xml:space="preserve">  Lender Fees &amp; Expenses</v>
          </cell>
          <cell r="E229">
            <v>0</v>
          </cell>
          <cell r="F229">
            <v>0</v>
          </cell>
          <cell r="G229">
            <v>0</v>
          </cell>
          <cell r="H229">
            <v>0</v>
          </cell>
          <cell r="I229">
            <v>0</v>
          </cell>
          <cell r="J229">
            <v>68.333333333333314</v>
          </cell>
          <cell r="K229">
            <v>105.06249999999997</v>
          </cell>
          <cell r="L229">
            <v>107.68906249999995</v>
          </cell>
          <cell r="M229">
            <v>110.38128906249995</v>
          </cell>
          <cell r="N229">
            <v>113.14082128906244</v>
          </cell>
          <cell r="O229">
            <v>115.96934182128901</v>
          </cell>
          <cell r="P229">
            <v>118.8685753668212</v>
          </cell>
          <cell r="Q229">
            <v>121.84028975099173</v>
          </cell>
          <cell r="R229">
            <v>124.88629699476651</v>
          </cell>
          <cell r="S229">
            <v>128.00845441963565</v>
          </cell>
          <cell r="T229">
            <v>131.20866578012655</v>
          </cell>
          <cell r="U229">
            <v>134.48888242462971</v>
          </cell>
          <cell r="V229">
            <v>137.8511044852454</v>
          </cell>
          <cell r="W229">
            <v>141.29738209737653</v>
          </cell>
          <cell r="X229">
            <v>144.82981664981091</v>
          </cell>
          <cell r="Y229">
            <v>148.45056206605619</v>
          </cell>
          <cell r="Z229">
            <v>152.16182611770759</v>
          </cell>
          <cell r="AA229">
            <v>155.96587177065027</v>
          </cell>
          <cell r="AB229">
            <v>159.86501856491651</v>
          </cell>
          <cell r="AC229">
            <v>163.86164402903941</v>
          </cell>
          <cell r="AD229">
            <v>55.986061709921785</v>
          </cell>
          <cell r="AE229">
            <v>2640.1468002338806</v>
          </cell>
        </row>
        <row r="230">
          <cell r="A230" t="str">
            <v xml:space="preserve">  Management Fee  Mnidoo LP</v>
          </cell>
          <cell r="E230">
            <v>0</v>
          </cell>
          <cell r="F230">
            <v>0</v>
          </cell>
          <cell r="G230">
            <v>0</v>
          </cell>
          <cell r="H230">
            <v>0</v>
          </cell>
          <cell r="I230">
            <v>0</v>
          </cell>
          <cell r="J230">
            <v>170.83333333333331</v>
          </cell>
          <cell r="K230">
            <v>262.65624999999994</v>
          </cell>
          <cell r="L230">
            <v>269.22265624999989</v>
          </cell>
          <cell r="M230">
            <v>275.95322265624986</v>
          </cell>
          <cell r="N230">
            <v>282.85205322265608</v>
          </cell>
          <cell r="O230">
            <v>289.92335455322251</v>
          </cell>
          <cell r="P230">
            <v>297.17143841705303</v>
          </cell>
          <cell r="Q230">
            <v>304.60072437747931</v>
          </cell>
          <cell r="R230">
            <v>312.21574248691633</v>
          </cell>
          <cell r="S230">
            <v>320.02113604908914</v>
          </cell>
          <cell r="T230">
            <v>328.02166445031634</v>
          </cell>
          <cell r="U230">
            <v>336.22220606157424</v>
          </cell>
          <cell r="V230">
            <v>344.62776121311356</v>
          </cell>
          <cell r="W230">
            <v>353.24345524344136</v>
          </cell>
          <cell r="X230">
            <v>362.07454162452734</v>
          </cell>
          <cell r="Y230">
            <v>371.12640516514051</v>
          </cell>
          <cell r="Z230">
            <v>380.40456529426899</v>
          </cell>
          <cell r="AA230">
            <v>389.91467942662564</v>
          </cell>
          <cell r="AB230">
            <v>399.66254641229125</v>
          </cell>
          <cell r="AC230">
            <v>409.65411007259848</v>
          </cell>
          <cell r="AD230">
            <v>139.96515427480446</v>
          </cell>
          <cell r="AE230">
            <v>6600.3670005846998</v>
          </cell>
        </row>
        <row r="231">
          <cell r="A231" t="str">
            <v xml:space="preserve">  Management Fee  Northland Power</v>
          </cell>
          <cell r="E231">
            <v>0</v>
          </cell>
          <cell r="F231">
            <v>0</v>
          </cell>
          <cell r="G231">
            <v>0</v>
          </cell>
          <cell r="H231">
            <v>0</v>
          </cell>
          <cell r="I231">
            <v>0</v>
          </cell>
          <cell r="J231">
            <v>409.99999999999994</v>
          </cell>
          <cell r="K231">
            <v>630.37499999999977</v>
          </cell>
          <cell r="L231">
            <v>646.13437499999975</v>
          </cell>
          <cell r="M231">
            <v>662.28773437499967</v>
          </cell>
          <cell r="N231">
            <v>678.84492773437466</v>
          </cell>
          <cell r="O231">
            <v>695.81605092773395</v>
          </cell>
          <cell r="P231">
            <v>713.21145220092728</v>
          </cell>
          <cell r="Q231">
            <v>731.04173850595032</v>
          </cell>
          <cell r="R231">
            <v>749.31778196859909</v>
          </cell>
          <cell r="S231">
            <v>768.05072651781404</v>
          </cell>
          <cell r="T231">
            <v>787.25199468075914</v>
          </cell>
          <cell r="U231">
            <v>806.93329454777813</v>
          </cell>
          <cell r="V231">
            <v>827.10662691147252</v>
          </cell>
          <cell r="W231">
            <v>847.78429258425922</v>
          </cell>
          <cell r="X231">
            <v>868.97889989886562</v>
          </cell>
          <cell r="Y231">
            <v>890.70337239633716</v>
          </cell>
          <cell r="Z231">
            <v>912.97095670624549</v>
          </cell>
          <cell r="AA231">
            <v>935.7952306239016</v>
          </cell>
          <cell r="AB231">
            <v>959.19011138949907</v>
          </cell>
          <cell r="AC231">
            <v>983.16986417423641</v>
          </cell>
          <cell r="AD231">
            <v>335.91637025953071</v>
          </cell>
          <cell r="AE231">
            <v>15840.880801403284</v>
          </cell>
        </row>
        <row r="232">
          <cell r="A232" t="str">
            <v>Total</v>
          </cell>
          <cell r="E232">
            <v>0</v>
          </cell>
          <cell r="F232">
            <v>0</v>
          </cell>
          <cell r="G232">
            <v>0</v>
          </cell>
          <cell r="H232">
            <v>0</v>
          </cell>
          <cell r="I232">
            <v>0</v>
          </cell>
          <cell r="J232">
            <v>3468.599999999999</v>
          </cell>
          <cell r="K232">
            <v>5332.972499999998</v>
          </cell>
          <cell r="L232">
            <v>6055.1188961644366</v>
          </cell>
          <cell r="M232">
            <v>6508.2681864013093</v>
          </cell>
          <cell r="N232">
            <v>6670.9748910613407</v>
          </cell>
          <cell r="O232">
            <v>6837.7492633378752</v>
          </cell>
          <cell r="P232">
            <v>7008.69299492132</v>
          </cell>
          <cell r="Q232">
            <v>7183.9103197943514</v>
          </cell>
          <cell r="R232">
            <v>7363.5080777892099</v>
          </cell>
          <cell r="S232">
            <v>7547.5957797339415</v>
          </cell>
          <cell r="T232">
            <v>8091.9148913202571</v>
          </cell>
          <cell r="U232">
            <v>8294.2127636032637</v>
          </cell>
          <cell r="V232">
            <v>8501.568082693344</v>
          </cell>
          <cell r="W232">
            <v>8714.1072847606792</v>
          </cell>
          <cell r="X232">
            <v>8931.9599668796945</v>
          </cell>
          <cell r="Y232">
            <v>9155.258966051686</v>
          </cell>
          <cell r="Z232">
            <v>9384.1404402029748</v>
          </cell>
          <cell r="AA232">
            <v>9618.7439512080509</v>
          </cell>
          <cell r="AB232">
            <v>9859.2125499882495</v>
          </cell>
          <cell r="AC232">
            <v>10105.692863737957</v>
          </cell>
          <cell r="AD232">
            <v>3452.778395110467</v>
          </cell>
          <cell r="AE232">
            <v>158086.98106476042</v>
          </cell>
        </row>
        <row r="234">
          <cell r="A234" t="str">
            <v>Operating Margin</v>
          </cell>
          <cell r="E234">
            <v>0</v>
          </cell>
          <cell r="F234">
            <v>0</v>
          </cell>
          <cell r="G234">
            <v>0</v>
          </cell>
          <cell r="H234">
            <v>0</v>
          </cell>
          <cell r="I234">
            <v>0</v>
          </cell>
          <cell r="J234">
            <v>14076.20232</v>
          </cell>
          <cell r="K234">
            <v>21240.03639600001</v>
          </cell>
          <cell r="L234">
            <v>20659.235791835559</v>
          </cell>
          <cell r="M234">
            <v>20350.797669598687</v>
          </cell>
          <cell r="N234">
            <v>20336.167508938659</v>
          </cell>
          <cell r="O234">
            <v>20320.835056662116</v>
          </cell>
          <cell r="P234">
            <v>20306.381309078686</v>
          </cell>
          <cell r="Q234">
            <v>20291.019344205655</v>
          </cell>
          <cell r="R234">
            <v>20276.3250102108</v>
          </cell>
          <cell r="S234">
            <v>20258.823420266061</v>
          </cell>
          <cell r="T234">
            <v>19887.821172679753</v>
          </cell>
          <cell r="U234">
            <v>19862.205540396742</v>
          </cell>
          <cell r="V234">
            <v>20087.497837306662</v>
          </cell>
          <cell r="W234">
            <v>20061.704315239323</v>
          </cell>
          <cell r="X234">
            <v>20035.690377120314</v>
          </cell>
          <cell r="Y234">
            <v>20009.323185948317</v>
          </cell>
          <cell r="Z234">
            <v>19982.466583797039</v>
          </cell>
          <cell r="AA234">
            <v>19953.283320791954</v>
          </cell>
          <cell r="AB234">
            <v>19925.025722011749</v>
          </cell>
          <cell r="AC234">
            <v>19895.849472262053</v>
          </cell>
          <cell r="AD234">
            <v>6621.8680928895355</v>
          </cell>
          <cell r="AE234">
            <v>404438.55944723974</v>
          </cell>
        </row>
        <row r="236">
          <cell r="A236" t="str">
            <v>Other Charges &amp; Interest Expense</v>
          </cell>
        </row>
        <row r="237">
          <cell r="A237" t="str">
            <v xml:space="preserve">  Depreciation</v>
          </cell>
          <cell r="E237">
            <v>0</v>
          </cell>
          <cell r="F237">
            <v>0</v>
          </cell>
          <cell r="G237">
            <v>0</v>
          </cell>
          <cell r="H237">
            <v>0</v>
          </cell>
          <cell r="I237">
            <v>0</v>
          </cell>
          <cell r="J237">
            <v>5678.6507386587646</v>
          </cell>
          <cell r="K237">
            <v>8517.9761079881464</v>
          </cell>
          <cell r="L237">
            <v>8517.9761079881464</v>
          </cell>
          <cell r="M237">
            <v>8517.9761079881464</v>
          </cell>
          <cell r="N237">
            <v>8517.9761079881464</v>
          </cell>
          <cell r="O237">
            <v>8517.9761079881464</v>
          </cell>
          <cell r="P237">
            <v>8517.9761079881464</v>
          </cell>
          <cell r="Q237">
            <v>8517.9761079881464</v>
          </cell>
          <cell r="R237">
            <v>8517.9761079881464</v>
          </cell>
          <cell r="S237">
            <v>8517.9761079881464</v>
          </cell>
          <cell r="T237">
            <v>8517.9761079881464</v>
          </cell>
          <cell r="U237">
            <v>8517.9761079881464</v>
          </cell>
          <cell r="V237">
            <v>8517.9761079881464</v>
          </cell>
          <cell r="W237">
            <v>8517.9761079881464</v>
          </cell>
          <cell r="X237">
            <v>8517.9761079881464</v>
          </cell>
          <cell r="Y237">
            <v>8517.9761079881464</v>
          </cell>
          <cell r="Z237">
            <v>8517.9761079881464</v>
          </cell>
          <cell r="AA237">
            <v>8517.9761079881464</v>
          </cell>
          <cell r="AB237">
            <v>8517.9761079881464</v>
          </cell>
          <cell r="AC237">
            <v>8517.9761079881464</v>
          </cell>
          <cell r="AD237">
            <v>2839.3253693293577</v>
          </cell>
          <cell r="AE237">
            <v>170359.52215976291</v>
          </cell>
        </row>
        <row r="238">
          <cell r="A238" t="str">
            <v>||  Subordinate Debt • Northland</v>
          </cell>
          <cell r="AE238">
            <v>0</v>
          </cell>
        </row>
        <row r="239">
          <cell r="A239" t="str">
            <v>||  Subordinate Debt • OFA</v>
          </cell>
          <cell r="AE239">
            <v>0</v>
          </cell>
        </row>
        <row r="240">
          <cell r="A240" t="str">
            <v xml:space="preserve">  Letter of Credit</v>
          </cell>
          <cell r="E240">
            <v>0</v>
          </cell>
          <cell r="F240">
            <v>0</v>
          </cell>
          <cell r="G240">
            <v>0</v>
          </cell>
          <cell r="H240">
            <v>0</v>
          </cell>
          <cell r="I240">
            <v>0</v>
          </cell>
          <cell r="J240">
            <v>206.12389354487968</v>
          </cell>
          <cell r="K240">
            <v>274.83185805983953</v>
          </cell>
          <cell r="L240">
            <v>274.83185805983953</v>
          </cell>
          <cell r="M240">
            <v>274.83185805983953</v>
          </cell>
          <cell r="N240">
            <v>274.83185805983953</v>
          </cell>
          <cell r="O240">
            <v>274.83185805983953</v>
          </cell>
          <cell r="P240">
            <v>274.83185805983953</v>
          </cell>
          <cell r="Q240">
            <v>274.83185805983953</v>
          </cell>
          <cell r="R240">
            <v>274.83185805983953</v>
          </cell>
          <cell r="S240">
            <v>274.83185805983953</v>
          </cell>
          <cell r="T240">
            <v>274.83185805983953</v>
          </cell>
          <cell r="U240">
            <v>274.83185805983953</v>
          </cell>
          <cell r="V240">
            <v>274.83185805983953</v>
          </cell>
          <cell r="W240">
            <v>274.83185805983953</v>
          </cell>
          <cell r="X240">
            <v>274.83185805983953</v>
          </cell>
          <cell r="Y240">
            <v>274.83185805983953</v>
          </cell>
          <cell r="Z240">
            <v>274.83185805983953</v>
          </cell>
          <cell r="AA240">
            <v>274.83185805983953</v>
          </cell>
          <cell r="AB240">
            <v>274.83185805983953</v>
          </cell>
          <cell r="AC240">
            <v>137.41592902991977</v>
          </cell>
          <cell r="AD240">
            <v>0</v>
          </cell>
          <cell r="AE240">
            <v>5290.5132676519133</v>
          </cell>
        </row>
        <row r="241">
          <cell r="A241" t="str">
            <v xml:space="preserve">  Senior Debt</v>
          </cell>
          <cell r="E241">
            <v>0</v>
          </cell>
          <cell r="F241">
            <v>0</v>
          </cell>
          <cell r="G241">
            <v>0</v>
          </cell>
          <cell r="H241">
            <v>0</v>
          </cell>
          <cell r="I241">
            <v>0</v>
          </cell>
          <cell r="J241">
            <v>5417.013333333357</v>
          </cell>
          <cell r="K241">
            <v>8125.5200000000359</v>
          </cell>
          <cell r="L241">
            <v>8125.5200000000359</v>
          </cell>
          <cell r="M241">
            <v>8006.2601261543386</v>
          </cell>
          <cell r="N241">
            <v>7683.7030636059962</v>
          </cell>
          <cell r="O241">
            <v>7348.749655605815</v>
          </cell>
          <cell r="P241">
            <v>7000.5432519007973</v>
          </cell>
          <cell r="Q241">
            <v>6638.1773316165327</v>
          </cell>
          <cell r="R241">
            <v>6260.6923639379274</v>
          </cell>
          <cell r="S241">
            <v>5867.0724789423075</v>
          </cell>
          <cell r="T241">
            <v>5461.8732188904642</v>
          </cell>
          <cell r="U241">
            <v>5046.0198000473101</v>
          </cell>
          <cell r="V241">
            <v>4601.5769657669525</v>
          </cell>
          <cell r="W241">
            <v>4123.8165652198841</v>
          </cell>
          <cell r="X241">
            <v>3618.11917500974</v>
          </cell>
          <cell r="Y241">
            <v>3082.8030302904099</v>
          </cell>
          <cell r="Z241">
            <v>2516.0838607057949</v>
          </cell>
          <cell r="AA241">
            <v>1916.0686102391453</v>
          </cell>
          <cell r="AB241">
            <v>1280.7487714846129</v>
          </cell>
          <cell r="AC241">
            <v>607.9933106475421</v>
          </cell>
          <cell r="AD241">
            <v>57.452729915942285</v>
          </cell>
          <cell r="AE241">
            <v>102785.80764331494</v>
          </cell>
        </row>
        <row r="242">
          <cell r="A242" t="str">
            <v>Total Other Charges &amp; Interest</v>
          </cell>
          <cell r="E242">
            <v>0</v>
          </cell>
          <cell r="F242">
            <v>0</v>
          </cell>
          <cell r="G242">
            <v>0</v>
          </cell>
          <cell r="H242">
            <v>0</v>
          </cell>
          <cell r="I242">
            <v>0</v>
          </cell>
          <cell r="J242">
            <v>11301.787965537002</v>
          </cell>
          <cell r="K242">
            <v>16918.327966048022</v>
          </cell>
          <cell r="L242">
            <v>16918.327966048022</v>
          </cell>
          <cell r="M242">
            <v>16799.068092202324</v>
          </cell>
          <cell r="N242">
            <v>16476.511029653982</v>
          </cell>
          <cell r="O242">
            <v>16141.557621653799</v>
          </cell>
          <cell r="P242">
            <v>15793.351217948783</v>
          </cell>
          <cell r="Q242">
            <v>15430.985297664518</v>
          </cell>
          <cell r="R242">
            <v>15053.500329985913</v>
          </cell>
          <cell r="S242">
            <v>14659.880444990293</v>
          </cell>
          <cell r="T242">
            <v>14254.68118493845</v>
          </cell>
          <cell r="U242">
            <v>13838.827766095295</v>
          </cell>
          <cell r="V242">
            <v>13394.384931814937</v>
          </cell>
          <cell r="W242">
            <v>12916.624531267869</v>
          </cell>
          <cell r="X242">
            <v>12410.927141057726</v>
          </cell>
          <cell r="Y242">
            <v>11875.610996338395</v>
          </cell>
          <cell r="Z242">
            <v>11308.891826753781</v>
          </cell>
          <cell r="AA242">
            <v>10708.87657628713</v>
          </cell>
          <cell r="AB242">
            <v>10073.556737532599</v>
          </cell>
          <cell r="AC242">
            <v>9263.3853476656077</v>
          </cell>
          <cell r="AD242">
            <v>2896.7780992452999</v>
          </cell>
          <cell r="AE242">
            <v>278435.84307072975</v>
          </cell>
        </row>
        <row r="244">
          <cell r="A244" t="str">
            <v>Earnings Before Taxes</v>
          </cell>
          <cell r="E244">
            <v>0</v>
          </cell>
          <cell r="F244">
            <v>0</v>
          </cell>
          <cell r="G244">
            <v>0</v>
          </cell>
          <cell r="H244">
            <v>0</v>
          </cell>
          <cell r="I244">
            <v>0</v>
          </cell>
          <cell r="J244">
            <v>2774.4143544629987</v>
          </cell>
          <cell r="K244">
            <v>4321.7084299519884</v>
          </cell>
          <cell r="L244">
            <v>3740.9078257875371</v>
          </cell>
          <cell r="M244">
            <v>3551.7295773963633</v>
          </cell>
          <cell r="N244">
            <v>3859.6564792846766</v>
          </cell>
          <cell r="O244">
            <v>4179.2774350083164</v>
          </cell>
          <cell r="P244">
            <v>4513.0300911299037</v>
          </cell>
          <cell r="Q244">
            <v>4860.0340465411373</v>
          </cell>
          <cell r="R244">
            <v>5222.8246802248868</v>
          </cell>
          <cell r="S244">
            <v>5598.9429752757678</v>
          </cell>
          <cell r="T244">
            <v>5633.1399877413023</v>
          </cell>
          <cell r="U244">
            <v>6023.3777743014471</v>
          </cell>
          <cell r="V244">
            <v>6693.1129054917255</v>
          </cell>
          <cell r="W244">
            <v>7145.0797839714542</v>
          </cell>
          <cell r="X244">
            <v>7624.7632360625885</v>
          </cell>
          <cell r="Y244">
            <v>8133.7121896099216</v>
          </cell>
          <cell r="Z244">
            <v>8673.5747570432577</v>
          </cell>
          <cell r="AA244">
            <v>9244.406744504824</v>
          </cell>
          <cell r="AB244">
            <v>9851.4689844791501</v>
          </cell>
          <cell r="AC244">
            <v>10632.464124596445</v>
          </cell>
          <cell r="AD244">
            <v>3725.0899936442356</v>
          </cell>
          <cell r="AE244">
            <v>126002.71637650994</v>
          </cell>
        </row>
        <row r="246">
          <cell r="A246" t="str">
            <v>Taxes</v>
          </cell>
        </row>
        <row r="247">
          <cell r="A247" t="str">
            <v xml:space="preserve">  Current</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 xml:space="preserve">  Deferred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row>
        <row r="249">
          <cell r="A249" t="str">
            <v>Total Taxes</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row>
        <row r="251">
          <cell r="A251" t="str">
            <v>Net Income</v>
          </cell>
          <cell r="E251">
            <v>0</v>
          </cell>
          <cell r="F251">
            <v>0</v>
          </cell>
          <cell r="G251">
            <v>0</v>
          </cell>
          <cell r="H251">
            <v>0</v>
          </cell>
          <cell r="I251">
            <v>0</v>
          </cell>
          <cell r="J251">
            <v>2774.4143544629987</v>
          </cell>
          <cell r="K251">
            <v>4321.7084299519884</v>
          </cell>
          <cell r="L251">
            <v>3740.9078257875371</v>
          </cell>
          <cell r="M251">
            <v>3551.7295773963633</v>
          </cell>
          <cell r="N251">
            <v>3859.6564792846766</v>
          </cell>
          <cell r="O251">
            <v>4179.2774350083164</v>
          </cell>
          <cell r="P251">
            <v>4513.0300911299037</v>
          </cell>
          <cell r="Q251">
            <v>4860.0340465411373</v>
          </cell>
          <cell r="R251">
            <v>5222.8246802248868</v>
          </cell>
          <cell r="S251">
            <v>5598.9429752757678</v>
          </cell>
          <cell r="T251">
            <v>5633.1399877413023</v>
          </cell>
          <cell r="U251">
            <v>6023.3777743014471</v>
          </cell>
          <cell r="V251">
            <v>6693.1129054917255</v>
          </cell>
          <cell r="W251">
            <v>7145.0797839714542</v>
          </cell>
          <cell r="X251">
            <v>7624.7632360625885</v>
          </cell>
          <cell r="Y251">
            <v>8133.7121896099216</v>
          </cell>
          <cell r="Z251">
            <v>8673.5747570432577</v>
          </cell>
          <cell r="AA251">
            <v>9244.406744504824</v>
          </cell>
          <cell r="AB251">
            <v>9851.4689844791501</v>
          </cell>
          <cell r="AC251">
            <v>10632.464124596445</v>
          </cell>
          <cell r="AD251">
            <v>3725.0899936442356</v>
          </cell>
          <cell r="AE251">
            <v>126002.71637650994</v>
          </cell>
        </row>
        <row r="253">
          <cell r="A253" t="str">
            <v>Pro Forma Balance Sheet</v>
          </cell>
        </row>
        <row r="255">
          <cell r="E255">
            <v>2009</v>
          </cell>
          <cell r="F255">
            <v>2010</v>
          </cell>
          <cell r="G255">
            <v>2011</v>
          </cell>
          <cell r="H255">
            <v>2012</v>
          </cell>
          <cell r="I255">
            <v>2013</v>
          </cell>
          <cell r="J255">
            <v>2014</v>
          </cell>
          <cell r="K255">
            <v>2015</v>
          </cell>
          <cell r="L255">
            <v>2016</v>
          </cell>
          <cell r="M255">
            <v>2017</v>
          </cell>
          <cell r="N255">
            <v>2018</v>
          </cell>
          <cell r="O255">
            <v>2019</v>
          </cell>
          <cell r="P255">
            <v>2020</v>
          </cell>
          <cell r="Q255">
            <v>2021</v>
          </cell>
          <cell r="R255">
            <v>2022</v>
          </cell>
          <cell r="S255">
            <v>2023</v>
          </cell>
          <cell r="T255">
            <v>2024</v>
          </cell>
          <cell r="U255">
            <v>2025</v>
          </cell>
          <cell r="V255">
            <v>2026</v>
          </cell>
          <cell r="W255">
            <v>2027</v>
          </cell>
          <cell r="X255">
            <v>2028</v>
          </cell>
          <cell r="Y255">
            <v>2029</v>
          </cell>
          <cell r="Z255">
            <v>2030</v>
          </cell>
          <cell r="AA255">
            <v>2031</v>
          </cell>
          <cell r="AB255">
            <v>2032</v>
          </cell>
          <cell r="AC255">
            <v>2033</v>
          </cell>
          <cell r="AD255">
            <v>2034</v>
          </cell>
        </row>
        <row r="256">
          <cell r="A256" t="str">
            <v>Assets</v>
          </cell>
        </row>
        <row r="258">
          <cell r="A258" t="str">
            <v>Current Assets</v>
          </cell>
        </row>
        <row r="259">
          <cell r="A259" t="str">
            <v xml:space="preserve">  Cash</v>
          </cell>
          <cell r="E259">
            <v>0</v>
          </cell>
          <cell r="F259">
            <v>0</v>
          </cell>
          <cell r="G259">
            <v>0</v>
          </cell>
          <cell r="H259">
            <v>0</v>
          </cell>
          <cell r="I259">
            <v>29360.983028678951</v>
          </cell>
          <cell r="J259">
            <v>100.00000000000728</v>
          </cell>
          <cell r="K259">
            <v>100.00000000000728</v>
          </cell>
          <cell r="L259">
            <v>102.50000000000546</v>
          </cell>
          <cell r="M259">
            <v>105.06250000000364</v>
          </cell>
          <cell r="N259">
            <v>107.68906250000327</v>
          </cell>
          <cell r="O259">
            <v>110.38128906250495</v>
          </cell>
          <cell r="P259">
            <v>113.14082128907103</v>
          </cell>
          <cell r="Q259">
            <v>115.96934182129735</v>
          </cell>
          <cell r="R259">
            <v>118.86857536682874</v>
          </cell>
          <cell r="S259">
            <v>121.84028975099864</v>
          </cell>
          <cell r="T259">
            <v>124.88629699476951</v>
          </cell>
          <cell r="U259">
            <v>128.00845441963975</v>
          </cell>
          <cell r="V259">
            <v>131.20866578012647</v>
          </cell>
          <cell r="W259">
            <v>134.48888242463181</v>
          </cell>
          <cell r="X259">
            <v>137.85110448524392</v>
          </cell>
          <cell r="Y259">
            <v>141.29738209737661</v>
          </cell>
          <cell r="Z259">
            <v>144.82981664981526</v>
          </cell>
          <cell r="AA259">
            <v>148.45056206606569</v>
          </cell>
          <cell r="AB259">
            <v>152.1618261177191</v>
          </cell>
          <cell r="AC259">
            <v>1.2732925824820995E-11</v>
          </cell>
          <cell r="AD259">
            <v>1.2732925824820995E-11</v>
          </cell>
        </row>
        <row r="260">
          <cell r="A260" t="str">
            <v xml:space="preserve">  Accounts Receivable</v>
          </cell>
          <cell r="E260">
            <v>0</v>
          </cell>
          <cell r="F260">
            <v>0</v>
          </cell>
          <cell r="G260">
            <v>0</v>
          </cell>
          <cell r="H260">
            <v>0</v>
          </cell>
          <cell r="I260">
            <v>0</v>
          </cell>
          <cell r="J260">
            <v>2193.1002899999999</v>
          </cell>
          <cell r="K260">
            <v>2214.41741</v>
          </cell>
          <cell r="L260">
            <v>2226.1962199999998</v>
          </cell>
          <cell r="M260">
            <v>2238.25549</v>
          </cell>
          <cell r="N260">
            <v>2250.5952000000002</v>
          </cell>
          <cell r="O260">
            <v>2263.2153600000001</v>
          </cell>
          <cell r="P260">
            <v>2276.2561900000001</v>
          </cell>
          <cell r="Q260">
            <v>2289.5774700000002</v>
          </cell>
          <cell r="R260">
            <v>2303.3194199999998</v>
          </cell>
          <cell r="S260">
            <v>2317.2015999999999</v>
          </cell>
          <cell r="T260">
            <v>2331.6446700000001</v>
          </cell>
          <cell r="U260">
            <v>2346.3681900000001</v>
          </cell>
          <cell r="V260">
            <v>2382.4221600000001</v>
          </cell>
          <cell r="W260">
            <v>2397.9843000000001</v>
          </cell>
          <cell r="X260">
            <v>2413.9708599999999</v>
          </cell>
          <cell r="Y260">
            <v>2430.3818500000002</v>
          </cell>
          <cell r="Z260">
            <v>2447.2172500000001</v>
          </cell>
          <cell r="AA260">
            <v>2464.3356100000001</v>
          </cell>
          <cell r="AB260">
            <v>2482.0198599999999</v>
          </cell>
          <cell r="AC260">
            <v>0</v>
          </cell>
          <cell r="AD260">
            <v>0</v>
          </cell>
        </row>
        <row r="261">
          <cell r="A261" t="str">
            <v>|  PPA Reserve</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row>
        <row r="263">
          <cell r="A263" t="str">
            <v>|  Debt Service Reserve Fund</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row>
        <row r="264">
          <cell r="A264" t="str">
            <v>Total</v>
          </cell>
          <cell r="E264">
            <v>0</v>
          </cell>
          <cell r="F264">
            <v>0</v>
          </cell>
          <cell r="G264">
            <v>0</v>
          </cell>
          <cell r="H264">
            <v>0</v>
          </cell>
          <cell r="I264">
            <v>29360.983028678951</v>
          </cell>
          <cell r="J264">
            <v>2293.1002900000071</v>
          </cell>
          <cell r="K264">
            <v>2314.4174100000073</v>
          </cell>
          <cell r="L264">
            <v>2328.6962200000053</v>
          </cell>
          <cell r="M264">
            <v>2343.3179900000036</v>
          </cell>
          <cell r="N264">
            <v>2358.2842625000035</v>
          </cell>
          <cell r="O264">
            <v>2373.5966490625051</v>
          </cell>
          <cell r="P264">
            <v>2389.3970112890711</v>
          </cell>
          <cell r="Q264">
            <v>2405.5468118212975</v>
          </cell>
          <cell r="R264">
            <v>2422.1879953668285</v>
          </cell>
          <cell r="S264">
            <v>2439.0418897509985</v>
          </cell>
          <cell r="T264">
            <v>2456.5309669947696</v>
          </cell>
          <cell r="U264">
            <v>2474.3766444196399</v>
          </cell>
          <cell r="V264">
            <v>2513.6308257801265</v>
          </cell>
          <cell r="W264">
            <v>2532.4731824246319</v>
          </cell>
          <cell r="X264">
            <v>2551.8219644852438</v>
          </cell>
          <cell r="Y264">
            <v>2571.6792320973768</v>
          </cell>
          <cell r="Z264">
            <v>2592.0470666498154</v>
          </cell>
          <cell r="AA264">
            <v>2612.7861720660658</v>
          </cell>
          <cell r="AB264">
            <v>2634.181686117719</v>
          </cell>
          <cell r="AC264">
            <v>1.2732925824820995E-11</v>
          </cell>
          <cell r="AD264">
            <v>1.2732925824820995E-11</v>
          </cell>
        </row>
        <row r="266">
          <cell r="A266" t="str">
            <v>Fixed Assets</v>
          </cell>
        </row>
        <row r="267">
          <cell r="A267" t="str">
            <v xml:space="preserve">  TSA • GE</v>
          </cell>
          <cell r="E267">
            <v>0</v>
          </cell>
          <cell r="F267">
            <v>0</v>
          </cell>
          <cell r="G267">
            <v>801.50999999999829</v>
          </cell>
          <cell r="H267">
            <v>8015.0999999999985</v>
          </cell>
          <cell r="I267">
            <v>80150.999999999913</v>
          </cell>
          <cell r="J267">
            <v>77479.299999999916</v>
          </cell>
          <cell r="K267">
            <v>73471.749999999913</v>
          </cell>
          <cell r="L267">
            <v>69464.199999999924</v>
          </cell>
          <cell r="M267">
            <v>65456.649999999929</v>
          </cell>
          <cell r="N267">
            <v>61449.099999999933</v>
          </cell>
          <cell r="O267">
            <v>57441.549999999937</v>
          </cell>
          <cell r="P267">
            <v>53433.999999999942</v>
          </cell>
          <cell r="Q267">
            <v>49426.449999999946</v>
          </cell>
          <cell r="R267">
            <v>45418.899999999951</v>
          </cell>
          <cell r="S267">
            <v>41411.349999999955</v>
          </cell>
          <cell r="T267">
            <v>37403.799999999959</v>
          </cell>
          <cell r="U267">
            <v>33396.249999999964</v>
          </cell>
          <cell r="V267">
            <v>29388.699999999968</v>
          </cell>
          <cell r="W267">
            <v>25381.149999999972</v>
          </cell>
          <cell r="X267">
            <v>21373.599999999977</v>
          </cell>
          <cell r="Y267">
            <v>17366.049999999981</v>
          </cell>
          <cell r="Z267">
            <v>13358.499999999985</v>
          </cell>
          <cell r="AA267">
            <v>9350.9499999999898</v>
          </cell>
          <cell r="AB267">
            <v>5343.3999999999942</v>
          </cell>
          <cell r="AC267">
            <v>1335.8499999999985</v>
          </cell>
          <cell r="AD267">
            <v>0</v>
          </cell>
        </row>
        <row r="268">
          <cell r="A268" t="str">
            <v xml:space="preserve">  BOP</v>
          </cell>
          <cell r="E268">
            <v>0</v>
          </cell>
          <cell r="F268">
            <v>0</v>
          </cell>
          <cell r="G268">
            <v>0</v>
          </cell>
          <cell r="H268">
            <v>3431.7469065500609</v>
          </cell>
          <cell r="I268">
            <v>53320.999999999993</v>
          </cell>
          <cell r="J268">
            <v>51543.633333333324</v>
          </cell>
          <cell r="K268">
            <v>48877.583333333321</v>
          </cell>
          <cell r="L268">
            <v>46211.533333333318</v>
          </cell>
          <cell r="M268">
            <v>43545.483333333315</v>
          </cell>
          <cell r="N268">
            <v>40879.433333333312</v>
          </cell>
          <cell r="O268">
            <v>38213.38333333331</v>
          </cell>
          <cell r="P268">
            <v>35547.333333333307</v>
          </cell>
          <cell r="Q268">
            <v>32881.283333333304</v>
          </cell>
          <cell r="R268">
            <v>30215.233333333304</v>
          </cell>
          <cell r="S268">
            <v>27549.183333333305</v>
          </cell>
          <cell r="T268">
            <v>24883.133333333306</v>
          </cell>
          <cell r="U268">
            <v>22217.083333333307</v>
          </cell>
          <cell r="V268">
            <v>19551.033333333307</v>
          </cell>
          <cell r="W268">
            <v>16884.983333333308</v>
          </cell>
          <cell r="X268">
            <v>14218.933333333309</v>
          </cell>
          <cell r="Y268">
            <v>11552.88333333331</v>
          </cell>
          <cell r="Z268">
            <v>8886.8333333333103</v>
          </cell>
          <cell r="AA268">
            <v>6220.783333333311</v>
          </cell>
          <cell r="AB268">
            <v>3554.7333333333113</v>
          </cell>
          <cell r="AC268">
            <v>888.68333333331157</v>
          </cell>
          <cell r="AD268">
            <v>0</v>
          </cell>
        </row>
        <row r="269">
          <cell r="A269" t="str">
            <v xml:space="preserve">  Owners Direct Costs</v>
          </cell>
          <cell r="E269">
            <v>0</v>
          </cell>
          <cell r="F269">
            <v>0</v>
          </cell>
          <cell r="G269">
            <v>0</v>
          </cell>
          <cell r="H269">
            <v>0</v>
          </cell>
          <cell r="I269">
            <v>2958</v>
          </cell>
          <cell r="J269">
            <v>2859.4</v>
          </cell>
          <cell r="K269">
            <v>2711.5</v>
          </cell>
          <cell r="L269">
            <v>2563.6</v>
          </cell>
          <cell r="M269">
            <v>2415.6999999999998</v>
          </cell>
          <cell r="N269">
            <v>2267.7999999999997</v>
          </cell>
          <cell r="O269">
            <v>2119.8999999999996</v>
          </cell>
          <cell r="P269">
            <v>1971.9999999999995</v>
          </cell>
          <cell r="Q269">
            <v>1824.0999999999995</v>
          </cell>
          <cell r="R269">
            <v>1676.1999999999994</v>
          </cell>
          <cell r="S269">
            <v>1528.2999999999993</v>
          </cell>
          <cell r="T269">
            <v>1380.3999999999992</v>
          </cell>
          <cell r="U269">
            <v>1232.4999999999991</v>
          </cell>
          <cell r="V269">
            <v>1084.599999999999</v>
          </cell>
          <cell r="W269">
            <v>936.69999999999902</v>
          </cell>
          <cell r="X269">
            <v>788.79999999999905</v>
          </cell>
          <cell r="Y269">
            <v>640.89999999999907</v>
          </cell>
          <cell r="Z269">
            <v>492.99999999999909</v>
          </cell>
          <cell r="AA269">
            <v>345.09999999999911</v>
          </cell>
          <cell r="AB269">
            <v>197.19999999999911</v>
          </cell>
          <cell r="AC269">
            <v>49.299999999999102</v>
          </cell>
          <cell r="AD269">
            <v>0</v>
          </cell>
        </row>
        <row r="270">
          <cell r="A270" t="str">
            <v xml:space="preserve">  Owners Indirect Costs</v>
          </cell>
          <cell r="E270">
            <v>0</v>
          </cell>
          <cell r="F270">
            <v>0</v>
          </cell>
          <cell r="G270">
            <v>0</v>
          </cell>
          <cell r="H270">
            <v>0</v>
          </cell>
          <cell r="I270">
            <v>1385.7142857142851</v>
          </cell>
          <cell r="J270">
            <v>1875.3333333333326</v>
          </cell>
          <cell r="K270">
            <v>1778.3333333333326</v>
          </cell>
          <cell r="L270">
            <v>1681.3333333333326</v>
          </cell>
          <cell r="M270">
            <v>1584.3333333333326</v>
          </cell>
          <cell r="N270">
            <v>1487.3333333333326</v>
          </cell>
          <cell r="O270">
            <v>1390.3333333333326</v>
          </cell>
          <cell r="P270">
            <v>1293.3333333333326</v>
          </cell>
          <cell r="Q270">
            <v>1196.3333333333326</v>
          </cell>
          <cell r="R270">
            <v>1099.3333333333326</v>
          </cell>
          <cell r="S270">
            <v>1002.3333333333326</v>
          </cell>
          <cell r="T270">
            <v>905.33333333333258</v>
          </cell>
          <cell r="U270">
            <v>808.33333333333258</v>
          </cell>
          <cell r="V270">
            <v>711.33333333333258</v>
          </cell>
          <cell r="W270">
            <v>614.33333333333258</v>
          </cell>
          <cell r="X270">
            <v>517.33333333333258</v>
          </cell>
          <cell r="Y270">
            <v>420.33333333333263</v>
          </cell>
          <cell r="Z270">
            <v>323.33333333333269</v>
          </cell>
          <cell r="AA270">
            <v>226.33333333333275</v>
          </cell>
          <cell r="AB270">
            <v>129.3333333333328</v>
          </cell>
          <cell r="AC270">
            <v>32.333333333332845</v>
          </cell>
          <cell r="AD270">
            <v>0</v>
          </cell>
        </row>
        <row r="271">
          <cell r="A271" t="str">
            <v xml:space="preserve">  Other Indirects</v>
          </cell>
          <cell r="E271">
            <v>0</v>
          </cell>
          <cell r="F271">
            <v>0</v>
          </cell>
          <cell r="G271">
            <v>0</v>
          </cell>
          <cell r="H271">
            <v>0</v>
          </cell>
          <cell r="I271">
            <v>472.85714285714272</v>
          </cell>
          <cell r="J271">
            <v>639.93333333333317</v>
          </cell>
          <cell r="K271">
            <v>606.83333333333314</v>
          </cell>
          <cell r="L271">
            <v>573.73333333333312</v>
          </cell>
          <cell r="M271">
            <v>540.6333333333331</v>
          </cell>
          <cell r="N271">
            <v>507.53333333333313</v>
          </cell>
          <cell r="O271">
            <v>474.43333333333317</v>
          </cell>
          <cell r="P271">
            <v>441.3333333333332</v>
          </cell>
          <cell r="Q271">
            <v>408.23333333333323</v>
          </cell>
          <cell r="R271">
            <v>375.13333333333327</v>
          </cell>
          <cell r="S271">
            <v>342.0333333333333</v>
          </cell>
          <cell r="T271">
            <v>308.93333333333334</v>
          </cell>
          <cell r="U271">
            <v>275.83333333333337</v>
          </cell>
          <cell r="V271">
            <v>242.73333333333338</v>
          </cell>
          <cell r="W271">
            <v>209.63333333333338</v>
          </cell>
          <cell r="X271">
            <v>176.53333333333339</v>
          </cell>
          <cell r="Y271">
            <v>143.43333333333339</v>
          </cell>
          <cell r="Z271">
            <v>110.3333333333334</v>
          </cell>
          <cell r="AA271">
            <v>77.233333333333405</v>
          </cell>
          <cell r="AB271">
            <v>44.133333333333418</v>
          </cell>
          <cell r="AC271">
            <v>11.033333333333431</v>
          </cell>
          <cell r="AD271">
            <v>1.0302869668521453E-13</v>
          </cell>
        </row>
        <row r="272">
          <cell r="A272" t="str">
            <v>|  LD</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row>
        <row r="273">
          <cell r="A273" t="str">
            <v xml:space="preserve">  Development</v>
          </cell>
          <cell r="E273">
            <v>0</v>
          </cell>
          <cell r="F273">
            <v>3000</v>
          </cell>
          <cell r="G273">
            <v>4513.6697650000015</v>
          </cell>
          <cell r="H273">
            <v>6068.248620909093</v>
          </cell>
          <cell r="I273">
            <v>6177.339530000002</v>
          </cell>
          <cell r="J273">
            <v>5971.4282123333351</v>
          </cell>
          <cell r="K273">
            <v>5662.5612358333346</v>
          </cell>
          <cell r="L273">
            <v>5353.6942593333342</v>
          </cell>
          <cell r="M273">
            <v>5044.8272828333338</v>
          </cell>
          <cell r="N273">
            <v>4735.9603063333334</v>
          </cell>
          <cell r="O273">
            <v>4427.093329833333</v>
          </cell>
          <cell r="P273">
            <v>4118.2263533333326</v>
          </cell>
          <cell r="Q273">
            <v>3809.3593768333326</v>
          </cell>
          <cell r="R273">
            <v>3500.4924003333326</v>
          </cell>
          <cell r="S273">
            <v>3191.6254238333327</v>
          </cell>
          <cell r="T273">
            <v>2882.7584473333327</v>
          </cell>
          <cell r="U273">
            <v>2573.8914708333327</v>
          </cell>
          <cell r="V273">
            <v>2265.0244943333328</v>
          </cell>
          <cell r="W273">
            <v>1956.1575178333328</v>
          </cell>
          <cell r="X273">
            <v>1647.2905413333328</v>
          </cell>
          <cell r="Y273">
            <v>1338.4235648333329</v>
          </cell>
          <cell r="Z273">
            <v>1029.5565883333329</v>
          </cell>
          <cell r="AA273">
            <v>720.68961183333283</v>
          </cell>
          <cell r="AB273">
            <v>411.82263533333276</v>
          </cell>
          <cell r="AC273">
            <v>102.95565883333268</v>
          </cell>
          <cell r="AD273">
            <v>0</v>
          </cell>
        </row>
        <row r="274">
          <cell r="A274" t="str">
            <v xml:space="preserve">  Land</v>
          </cell>
          <cell r="E274">
            <v>0</v>
          </cell>
          <cell r="F274">
            <v>0</v>
          </cell>
          <cell r="G274">
            <v>0</v>
          </cell>
          <cell r="H274">
            <v>0</v>
          </cell>
          <cell r="I274">
            <v>1178.571428571428</v>
          </cell>
          <cell r="J274">
            <v>1594.9999999999991</v>
          </cell>
          <cell r="K274">
            <v>1512.4999999999991</v>
          </cell>
          <cell r="L274">
            <v>1429.9999999999991</v>
          </cell>
          <cell r="M274">
            <v>1347.4999999999991</v>
          </cell>
          <cell r="N274">
            <v>1264.9999999999991</v>
          </cell>
          <cell r="O274">
            <v>1182.4999999999991</v>
          </cell>
          <cell r="P274">
            <v>1099.9999999999991</v>
          </cell>
          <cell r="Q274">
            <v>1017.4999999999991</v>
          </cell>
          <cell r="R274">
            <v>934.99999999999909</v>
          </cell>
          <cell r="S274">
            <v>852.49999999999909</v>
          </cell>
          <cell r="T274">
            <v>769.99999999999909</v>
          </cell>
          <cell r="U274">
            <v>687.49999999999909</v>
          </cell>
          <cell r="V274">
            <v>604.99999999999909</v>
          </cell>
          <cell r="W274">
            <v>522.49999999999909</v>
          </cell>
          <cell r="X274">
            <v>439.99999999999915</v>
          </cell>
          <cell r="Y274">
            <v>357.4999999999992</v>
          </cell>
          <cell r="Z274">
            <v>274.99999999999926</v>
          </cell>
          <cell r="AA274">
            <v>192.49999999999932</v>
          </cell>
          <cell r="AB274">
            <v>109.99999999999936</v>
          </cell>
          <cell r="AC274">
            <v>27.499999999999403</v>
          </cell>
          <cell r="AD274">
            <v>0</v>
          </cell>
        </row>
        <row r="275">
          <cell r="A275" t="str">
            <v xml:space="preserve">  Legal</v>
          </cell>
          <cell r="E275">
            <v>0</v>
          </cell>
          <cell r="F275">
            <v>0</v>
          </cell>
          <cell r="G275">
            <v>0</v>
          </cell>
          <cell r="H275">
            <v>0</v>
          </cell>
          <cell r="I275">
            <v>1500</v>
          </cell>
          <cell r="J275">
            <v>1450</v>
          </cell>
          <cell r="K275">
            <v>1375</v>
          </cell>
          <cell r="L275">
            <v>1300</v>
          </cell>
          <cell r="M275">
            <v>1225</v>
          </cell>
          <cell r="N275">
            <v>1150</v>
          </cell>
          <cell r="O275">
            <v>1075</v>
          </cell>
          <cell r="P275">
            <v>1000</v>
          </cell>
          <cell r="Q275">
            <v>925</v>
          </cell>
          <cell r="R275">
            <v>850</v>
          </cell>
          <cell r="S275">
            <v>775</v>
          </cell>
          <cell r="T275">
            <v>700</v>
          </cell>
          <cell r="U275">
            <v>625</v>
          </cell>
          <cell r="V275">
            <v>550</v>
          </cell>
          <cell r="W275">
            <v>475</v>
          </cell>
          <cell r="X275">
            <v>400</v>
          </cell>
          <cell r="Y275">
            <v>325</v>
          </cell>
          <cell r="Z275">
            <v>250</v>
          </cell>
          <cell r="AA275">
            <v>175</v>
          </cell>
          <cell r="AB275">
            <v>100</v>
          </cell>
          <cell r="AC275">
            <v>25</v>
          </cell>
          <cell r="AD275">
            <v>0</v>
          </cell>
        </row>
        <row r="276">
          <cell r="A276" t="str">
            <v xml:space="preserve">  Construction Management</v>
          </cell>
          <cell r="E276">
            <v>0</v>
          </cell>
          <cell r="F276">
            <v>0</v>
          </cell>
          <cell r="G276">
            <v>0</v>
          </cell>
          <cell r="H276">
            <v>0</v>
          </cell>
          <cell r="I276">
            <v>714.28571428571411</v>
          </cell>
          <cell r="J276">
            <v>966.6666666666664</v>
          </cell>
          <cell r="K276">
            <v>916.6666666666664</v>
          </cell>
          <cell r="L276">
            <v>866.6666666666664</v>
          </cell>
          <cell r="M276">
            <v>816.6666666666664</v>
          </cell>
          <cell r="N276">
            <v>766.6666666666664</v>
          </cell>
          <cell r="O276">
            <v>716.6666666666664</v>
          </cell>
          <cell r="P276">
            <v>666.6666666666664</v>
          </cell>
          <cell r="Q276">
            <v>616.6666666666664</v>
          </cell>
          <cell r="R276">
            <v>566.6666666666664</v>
          </cell>
          <cell r="S276">
            <v>516.6666666666664</v>
          </cell>
          <cell r="T276">
            <v>466.6666666666664</v>
          </cell>
          <cell r="U276">
            <v>416.6666666666664</v>
          </cell>
          <cell r="V276">
            <v>366.6666666666664</v>
          </cell>
          <cell r="W276">
            <v>316.6666666666664</v>
          </cell>
          <cell r="X276">
            <v>266.6666666666664</v>
          </cell>
          <cell r="Y276">
            <v>216.6666666666664</v>
          </cell>
          <cell r="Z276">
            <v>166.6666666666664</v>
          </cell>
          <cell r="AA276">
            <v>116.66666666666642</v>
          </cell>
          <cell r="AB276">
            <v>66.66666666666643</v>
          </cell>
          <cell r="AC276">
            <v>16.666666666666444</v>
          </cell>
          <cell r="AD276">
            <v>0</v>
          </cell>
        </row>
        <row r="277">
          <cell r="A277" t="str">
            <v xml:space="preserve">  Development Fee</v>
          </cell>
          <cell r="E277">
            <v>0</v>
          </cell>
          <cell r="F277">
            <v>0</v>
          </cell>
          <cell r="G277">
            <v>0</v>
          </cell>
          <cell r="H277">
            <v>0</v>
          </cell>
          <cell r="I277">
            <v>0</v>
          </cell>
          <cell r="J277">
            <v>6766.666666666667</v>
          </cell>
          <cell r="K277">
            <v>6416.666666666667</v>
          </cell>
          <cell r="L277">
            <v>6066.666666666667</v>
          </cell>
          <cell r="M277">
            <v>5716.666666666667</v>
          </cell>
          <cell r="N277">
            <v>5366.666666666667</v>
          </cell>
          <cell r="O277">
            <v>5016.666666666667</v>
          </cell>
          <cell r="P277">
            <v>4666.666666666667</v>
          </cell>
          <cell r="Q277">
            <v>4316.666666666667</v>
          </cell>
          <cell r="R277">
            <v>3966.666666666667</v>
          </cell>
          <cell r="S277">
            <v>3616.666666666667</v>
          </cell>
          <cell r="T277">
            <v>3266.666666666667</v>
          </cell>
          <cell r="U277">
            <v>2916.666666666667</v>
          </cell>
          <cell r="V277">
            <v>2566.666666666667</v>
          </cell>
          <cell r="W277">
            <v>2216.666666666667</v>
          </cell>
          <cell r="X277">
            <v>1866.666666666667</v>
          </cell>
          <cell r="Y277">
            <v>1516.666666666667</v>
          </cell>
          <cell r="Z277">
            <v>1166.666666666667</v>
          </cell>
          <cell r="AA277">
            <v>816.66666666666697</v>
          </cell>
          <cell r="AB277">
            <v>466.66666666666697</v>
          </cell>
          <cell r="AC277">
            <v>116.66666666666697</v>
          </cell>
          <cell r="AD277">
            <v>3.1263880373444408E-13</v>
          </cell>
        </row>
        <row r="278">
          <cell r="A278" t="str">
            <v xml:space="preserve">  Operations Set Up</v>
          </cell>
          <cell r="E278">
            <v>0</v>
          </cell>
          <cell r="F278">
            <v>0</v>
          </cell>
          <cell r="G278">
            <v>0</v>
          </cell>
          <cell r="H278">
            <v>0</v>
          </cell>
          <cell r="I278">
            <v>764.99999999999909</v>
          </cell>
          <cell r="J278">
            <v>1331.0999999999985</v>
          </cell>
          <cell r="K278">
            <v>1262.2499999999986</v>
          </cell>
          <cell r="L278">
            <v>1193.3999999999987</v>
          </cell>
          <cell r="M278">
            <v>1124.5499999999988</v>
          </cell>
          <cell r="N278">
            <v>1055.6999999999989</v>
          </cell>
          <cell r="O278">
            <v>986.849999999999</v>
          </cell>
          <cell r="P278">
            <v>917.99999999999909</v>
          </cell>
          <cell r="Q278">
            <v>849.14999999999918</v>
          </cell>
          <cell r="R278">
            <v>780.29999999999927</v>
          </cell>
          <cell r="S278">
            <v>711.44999999999936</v>
          </cell>
          <cell r="T278">
            <v>642.59999999999945</v>
          </cell>
          <cell r="U278">
            <v>573.74999999999955</v>
          </cell>
          <cell r="V278">
            <v>504.89999999999964</v>
          </cell>
          <cell r="W278">
            <v>436.04999999999973</v>
          </cell>
          <cell r="X278">
            <v>367.19999999999982</v>
          </cell>
          <cell r="Y278">
            <v>298.34999999999991</v>
          </cell>
          <cell r="Z278">
            <v>229.5</v>
          </cell>
          <cell r="AA278">
            <v>160.65000000000009</v>
          </cell>
          <cell r="AB278">
            <v>91.800000000000168</v>
          </cell>
          <cell r="AC278">
            <v>22.950000000000244</v>
          </cell>
          <cell r="AD278">
            <v>2.7000623958883807E-13</v>
          </cell>
        </row>
        <row r="279">
          <cell r="A279" t="str">
            <v xml:space="preserve">  Commissioning</v>
          </cell>
          <cell r="E279">
            <v>0</v>
          </cell>
          <cell r="F279">
            <v>0</v>
          </cell>
          <cell r="G279">
            <v>0</v>
          </cell>
          <cell r="H279">
            <v>0</v>
          </cell>
          <cell r="I279">
            <v>312.49999999999966</v>
          </cell>
          <cell r="J279">
            <v>543.74999999999932</v>
          </cell>
          <cell r="K279">
            <v>515.62499999999932</v>
          </cell>
          <cell r="L279">
            <v>487.49999999999937</v>
          </cell>
          <cell r="M279">
            <v>459.37499999999943</v>
          </cell>
          <cell r="N279">
            <v>431.24999999999949</v>
          </cell>
          <cell r="O279">
            <v>403.12499999999955</v>
          </cell>
          <cell r="P279">
            <v>374.9999999999996</v>
          </cell>
          <cell r="Q279">
            <v>346.87499999999966</v>
          </cell>
          <cell r="R279">
            <v>318.74999999999972</v>
          </cell>
          <cell r="S279">
            <v>290.62499999999977</v>
          </cell>
          <cell r="T279">
            <v>262.49999999999983</v>
          </cell>
          <cell r="U279">
            <v>234.37499999999986</v>
          </cell>
          <cell r="V279">
            <v>206.24999999999989</v>
          </cell>
          <cell r="W279">
            <v>178.12499999999991</v>
          </cell>
          <cell r="X279">
            <v>149.99999999999994</v>
          </cell>
          <cell r="Y279">
            <v>121.87499999999997</v>
          </cell>
          <cell r="Z279">
            <v>93.75</v>
          </cell>
          <cell r="AA279">
            <v>65.625000000000028</v>
          </cell>
          <cell r="AB279">
            <v>37.500000000000064</v>
          </cell>
          <cell r="AC279">
            <v>9.3750000000000995</v>
          </cell>
          <cell r="AD279">
            <v>1.1191048088221578E-13</v>
          </cell>
        </row>
        <row r="280">
          <cell r="A280" t="str">
            <v xml:space="preserve">  Contingencies</v>
          </cell>
          <cell r="E280">
            <v>0</v>
          </cell>
          <cell r="F280">
            <v>0</v>
          </cell>
          <cell r="G280">
            <v>0</v>
          </cell>
          <cell r="H280">
            <v>0</v>
          </cell>
          <cell r="I280">
            <v>0</v>
          </cell>
          <cell r="J280">
            <v>4791.8275279890868</v>
          </cell>
          <cell r="K280">
            <v>4543.9743799896514</v>
          </cell>
          <cell r="L280">
            <v>4296.1212319902161</v>
          </cell>
          <cell r="M280">
            <v>4048.2680839907807</v>
          </cell>
          <cell r="N280">
            <v>3800.4149359913454</v>
          </cell>
          <cell r="O280">
            <v>3552.56178799191</v>
          </cell>
          <cell r="P280">
            <v>3304.7086399924747</v>
          </cell>
          <cell r="Q280">
            <v>3056.8554919930393</v>
          </cell>
          <cell r="R280">
            <v>2809.002343993604</v>
          </cell>
          <cell r="S280">
            <v>2561.1491959941686</v>
          </cell>
          <cell r="T280">
            <v>2313.2960479947333</v>
          </cell>
          <cell r="U280">
            <v>2065.4428999952979</v>
          </cell>
          <cell r="V280">
            <v>1817.5897519958623</v>
          </cell>
          <cell r="W280">
            <v>1569.7366039964268</v>
          </cell>
          <cell r="X280">
            <v>1321.8834559969912</v>
          </cell>
          <cell r="Y280">
            <v>1074.0303079975556</v>
          </cell>
          <cell r="Z280">
            <v>826.17715999812003</v>
          </cell>
          <cell r="AA280">
            <v>578.32401199868445</v>
          </cell>
          <cell r="AB280">
            <v>330.47086399924893</v>
          </cell>
          <cell r="AC280">
            <v>82.617715999813413</v>
          </cell>
          <cell r="AD280">
            <v>1.5774048733874224E-12</v>
          </cell>
        </row>
        <row r="281">
          <cell r="A281" t="str">
            <v xml:space="preserve">  HST</v>
          </cell>
          <cell r="E281">
            <v>0</v>
          </cell>
          <cell r="F281">
            <v>0</v>
          </cell>
          <cell r="G281">
            <v>0</v>
          </cell>
          <cell r="H281">
            <v>1351.9790739564987</v>
          </cell>
          <cell r="I281">
            <v>2080.9641318774261</v>
          </cell>
          <cell r="J281">
            <v>0</v>
          </cell>
          <cell r="K281">
            <v>6.8212102632969615E-14</v>
          </cell>
          <cell r="L281">
            <v>1.3642420526593923E-13</v>
          </cell>
          <cell r="M281">
            <v>2.0463630789890883E-13</v>
          </cell>
          <cell r="N281">
            <v>2.7284841053187846E-13</v>
          </cell>
          <cell r="O281">
            <v>3.4106051316484809E-13</v>
          </cell>
          <cell r="P281">
            <v>4.0927261579781772E-13</v>
          </cell>
          <cell r="Q281">
            <v>4.7748471843078735E-13</v>
          </cell>
          <cell r="R281">
            <v>5.4569682106375692E-13</v>
          </cell>
          <cell r="S281">
            <v>6.139089236967265E-13</v>
          </cell>
          <cell r="T281">
            <v>6.8212102632969608E-13</v>
          </cell>
          <cell r="U281">
            <v>7.5033312896266565E-13</v>
          </cell>
          <cell r="V281">
            <v>8.1854523159563523E-13</v>
          </cell>
          <cell r="W281">
            <v>8.8675733422860481E-13</v>
          </cell>
          <cell r="X281">
            <v>9.5496943686157449E-13</v>
          </cell>
          <cell r="Y281">
            <v>1.0231815394945441E-12</v>
          </cell>
          <cell r="Z281">
            <v>1.0913936421275136E-12</v>
          </cell>
          <cell r="AA281">
            <v>1.1596057447604832E-12</v>
          </cell>
          <cell r="AB281">
            <v>1.2278178473934528E-12</v>
          </cell>
          <cell r="AC281">
            <v>1.2960299500264224E-12</v>
          </cell>
          <cell r="AD281">
            <v>1.3187673175707455E-12</v>
          </cell>
        </row>
        <row r="282">
          <cell r="A282" t="str">
            <v xml:space="preserve">  Capitalized Interest &amp; Fees</v>
          </cell>
          <cell r="E282">
            <v>0</v>
          </cell>
          <cell r="F282">
            <v>0</v>
          </cell>
          <cell r="G282">
            <v>0</v>
          </cell>
          <cell r="H282">
            <v>0</v>
          </cell>
          <cell r="I282">
            <v>4481.306897778074</v>
          </cell>
          <cell r="J282">
            <v>6866.8323474485142</v>
          </cell>
          <cell r="K282">
            <v>6511.6513639597979</v>
          </cell>
          <cell r="L282">
            <v>6156.4703804710816</v>
          </cell>
          <cell r="M282">
            <v>5801.2893969823654</v>
          </cell>
          <cell r="N282">
            <v>5446.1084134936491</v>
          </cell>
          <cell r="O282">
            <v>5090.9274300049328</v>
          </cell>
          <cell r="P282">
            <v>4735.7464465162166</v>
          </cell>
          <cell r="Q282">
            <v>4380.5654630275003</v>
          </cell>
          <cell r="R282">
            <v>4025.384479538784</v>
          </cell>
          <cell r="S282">
            <v>3670.2034960500678</v>
          </cell>
          <cell r="T282">
            <v>3315.0225125613515</v>
          </cell>
          <cell r="U282">
            <v>2959.8415290726352</v>
          </cell>
          <cell r="V282">
            <v>2604.660545583919</v>
          </cell>
          <cell r="W282">
            <v>2249.4795620952027</v>
          </cell>
          <cell r="X282">
            <v>1894.2985786064864</v>
          </cell>
          <cell r="Y282">
            <v>1539.1175951177702</v>
          </cell>
          <cell r="Z282">
            <v>1183.9366116290539</v>
          </cell>
          <cell r="AA282">
            <v>828.75562814033765</v>
          </cell>
          <cell r="AB282">
            <v>473.57464465162138</v>
          </cell>
          <cell r="AC282">
            <v>118.39366116290512</v>
          </cell>
          <cell r="AD282">
            <v>0</v>
          </cell>
        </row>
        <row r="283">
          <cell r="A283" t="str">
            <v xml:space="preserve">  Land</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row>
        <row r="284">
          <cell r="A284" t="str">
            <v>Total</v>
          </cell>
          <cell r="E284">
            <v>0</v>
          </cell>
          <cell r="F284">
            <v>3000</v>
          </cell>
          <cell r="G284">
            <v>5315.1797649999999</v>
          </cell>
          <cell r="H284">
            <v>18867.074601415654</v>
          </cell>
          <cell r="I284">
            <v>184859.52215976291</v>
          </cell>
          <cell r="J284">
            <v>166973.97171110412</v>
          </cell>
          <cell r="K284">
            <v>158477.31272311599</v>
          </cell>
          <cell r="L284">
            <v>149973.61542512791</v>
          </cell>
          <cell r="M284">
            <v>141470.26108713975</v>
          </cell>
          <cell r="N284">
            <v>132967.25125165159</v>
          </cell>
          <cell r="O284">
            <v>124464.58753022594</v>
          </cell>
          <cell r="P284">
            <v>115962.41178446433</v>
          </cell>
          <cell r="Q284">
            <v>107460.58547700841</v>
          </cell>
          <cell r="R284">
            <v>98959.250552565805</v>
          </cell>
          <cell r="S284">
            <v>90458.128338961833</v>
          </cell>
          <cell r="T284">
            <v>81957.641308217455</v>
          </cell>
          <cell r="U284">
            <v>73457.510877654175</v>
          </cell>
          <cell r="V284">
            <v>64978.788951026509</v>
          </cell>
          <cell r="W284">
            <v>56479.655199682864</v>
          </cell>
          <cell r="X284">
            <v>47981.027873755338</v>
          </cell>
          <cell r="Y284">
            <v>39482.909033379321</v>
          </cell>
          <cell r="Z284">
            <v>30985.300759943617</v>
          </cell>
          <cell r="AA284">
            <v>22488.063757371721</v>
          </cell>
          <cell r="AB284">
            <v>13991.483163435227</v>
          </cell>
          <cell r="AC284">
            <v>2839.3253693293741</v>
          </cell>
          <cell r="AD284">
            <v>1.6426682236669876E-11</v>
          </cell>
        </row>
        <row r="286">
          <cell r="A286" t="str">
            <v>Liabilities</v>
          </cell>
        </row>
        <row r="288">
          <cell r="A288" t="str">
            <v>Current Liabilities</v>
          </cell>
        </row>
        <row r="289">
          <cell r="A289" t="str">
            <v xml:space="preserve">  Accounts Payable</v>
          </cell>
          <cell r="E289">
            <v>0</v>
          </cell>
          <cell r="F289">
            <v>0</v>
          </cell>
          <cell r="G289">
            <v>0</v>
          </cell>
          <cell r="H289">
            <v>0</v>
          </cell>
          <cell r="I289">
            <v>0</v>
          </cell>
          <cell r="J289">
            <v>360</v>
          </cell>
          <cell r="K289">
            <v>360</v>
          </cell>
          <cell r="L289">
            <v>420</v>
          </cell>
          <cell r="M289">
            <v>460</v>
          </cell>
          <cell r="N289">
            <v>470</v>
          </cell>
          <cell r="O289">
            <v>480</v>
          </cell>
          <cell r="P289">
            <v>490</v>
          </cell>
          <cell r="Q289">
            <v>510</v>
          </cell>
          <cell r="R289">
            <v>520</v>
          </cell>
          <cell r="S289">
            <v>530</v>
          </cell>
          <cell r="T289">
            <v>570</v>
          </cell>
          <cell r="U289">
            <v>590</v>
          </cell>
          <cell r="V289">
            <v>600</v>
          </cell>
          <cell r="W289">
            <v>620</v>
          </cell>
          <cell r="X289">
            <v>630</v>
          </cell>
          <cell r="Y289">
            <v>650</v>
          </cell>
          <cell r="Z289">
            <v>660</v>
          </cell>
          <cell r="AA289">
            <v>680</v>
          </cell>
          <cell r="AB289">
            <v>700</v>
          </cell>
          <cell r="AC289">
            <v>0</v>
          </cell>
          <cell r="AD289">
            <v>0</v>
          </cell>
        </row>
        <row r="290">
          <cell r="A290" t="str">
            <v>||    Current Portion of Subordinate Debt • Northland</v>
          </cell>
        </row>
        <row r="291">
          <cell r="A291" t="str">
            <v>||    Current Portion of Subordinate Debt • OFA</v>
          </cell>
        </row>
        <row r="292">
          <cell r="A292" t="str">
            <v xml:space="preserve">  Current Portion of Senior Debt</v>
          </cell>
          <cell r="E292">
            <v>0</v>
          </cell>
          <cell r="F292">
            <v>0</v>
          </cell>
          <cell r="G292">
            <v>0</v>
          </cell>
          <cell r="H292">
            <v>0</v>
          </cell>
          <cell r="I292">
            <v>0</v>
          </cell>
          <cell r="J292">
            <v>0</v>
          </cell>
          <cell r="K292">
            <v>0</v>
          </cell>
          <cell r="L292">
            <v>5291.6194718001379</v>
          </cell>
          <cell r="M292">
            <v>5492.6503001153151</v>
          </cell>
          <cell r="N292">
            <v>5707.6308863937229</v>
          </cell>
          <cell r="O292">
            <v>5937.3718706534555</v>
          </cell>
          <cell r="P292">
            <v>6182.7349702869797</v>
          </cell>
          <cell r="Q292">
            <v>6444.6360668751713</v>
          </cell>
          <cell r="R292">
            <v>6724.0484851300889</v>
          </cell>
          <cell r="S292">
            <v>6772.1437084478675</v>
          </cell>
          <cell r="T292">
            <v>7164.7152876130276</v>
          </cell>
          <cell r="U292">
            <v>7778.9557976434999</v>
          </cell>
          <cell r="V292">
            <v>8233.5384757884203</v>
          </cell>
          <cell r="W292">
            <v>8715.4787005363578</v>
          </cell>
          <cell r="X292">
            <v>9226.4437506569338</v>
          </cell>
          <cell r="Y292">
            <v>9768.2030482778246</v>
          </cell>
          <cell r="Z292">
            <v>0</v>
          </cell>
          <cell r="AA292">
            <v>0</v>
          </cell>
          <cell r="AB292">
            <v>0</v>
          </cell>
          <cell r="AC292">
            <v>0</v>
          </cell>
          <cell r="AD292">
            <v>0</v>
          </cell>
        </row>
        <row r="293">
          <cell r="A293" t="str">
            <v>Total</v>
          </cell>
          <cell r="E293">
            <v>0</v>
          </cell>
          <cell r="F293">
            <v>0</v>
          </cell>
          <cell r="G293">
            <v>0</v>
          </cell>
          <cell r="H293">
            <v>0</v>
          </cell>
          <cell r="I293">
            <v>0</v>
          </cell>
          <cell r="J293">
            <v>360</v>
          </cell>
          <cell r="K293">
            <v>360</v>
          </cell>
          <cell r="L293">
            <v>5711.6194718001379</v>
          </cell>
          <cell r="M293">
            <v>5952.6503001153151</v>
          </cell>
          <cell r="N293">
            <v>6177.6308863937229</v>
          </cell>
          <cell r="O293">
            <v>6417.3718706534555</v>
          </cell>
          <cell r="P293">
            <v>6672.7349702869797</v>
          </cell>
          <cell r="Q293">
            <v>6954.6360668751713</v>
          </cell>
          <cell r="R293">
            <v>7244.0484851300889</v>
          </cell>
          <cell r="S293">
            <v>7302.1437084478675</v>
          </cell>
          <cell r="T293">
            <v>7734.7152876130276</v>
          </cell>
          <cell r="U293">
            <v>8368.955797643499</v>
          </cell>
          <cell r="V293">
            <v>8833.5384757884203</v>
          </cell>
          <cell r="W293">
            <v>9335.4787005363578</v>
          </cell>
          <cell r="X293">
            <v>9856.4437506569338</v>
          </cell>
          <cell r="Y293">
            <v>10418.203048277825</v>
          </cell>
          <cell r="Z293">
            <v>660</v>
          </cell>
          <cell r="AA293">
            <v>680</v>
          </cell>
          <cell r="AB293">
            <v>700</v>
          </cell>
          <cell r="AC293">
            <v>0</v>
          </cell>
          <cell r="AD293">
            <v>0</v>
          </cell>
        </row>
        <row r="295">
          <cell r="A295" t="str">
            <v>||  Subordinate Debt • Northland</v>
          </cell>
        </row>
        <row r="296">
          <cell r="A296" t="str">
            <v>||  Subordinate Debt • OFA</v>
          </cell>
        </row>
        <row r="297">
          <cell r="A297" t="str">
            <v>Senior Debt</v>
          </cell>
          <cell r="E297">
            <v>0</v>
          </cell>
          <cell r="F297">
            <v>0</v>
          </cell>
          <cell r="G297">
            <v>0</v>
          </cell>
          <cell r="H297">
            <v>0</v>
          </cell>
          <cell r="I297">
            <v>135200</v>
          </cell>
          <cell r="J297">
            <v>135200</v>
          </cell>
          <cell r="K297">
            <v>135200</v>
          </cell>
          <cell r="L297">
            <v>129908.38052819986</v>
          </cell>
          <cell r="M297">
            <v>124415.73022808455</v>
          </cell>
          <cell r="N297">
            <v>118708.09934169083</v>
          </cell>
          <cell r="O297">
            <v>112770.72747103737</v>
          </cell>
          <cell r="P297">
            <v>106587.99250075039</v>
          </cell>
          <cell r="Q297">
            <v>100143.35643387522</v>
          </cell>
          <cell r="R297">
            <v>93419.307948745132</v>
          </cell>
          <cell r="S297">
            <v>86647.164240297265</v>
          </cell>
          <cell r="T297">
            <v>79482.448952684237</v>
          </cell>
          <cell r="U297">
            <v>71703.493155040735</v>
          </cell>
          <cell r="V297">
            <v>63469.954679252318</v>
          </cell>
          <cell r="W297">
            <v>54754.475978715956</v>
          </cell>
          <cell r="X297">
            <v>45528.032228059019</v>
          </cell>
          <cell r="Y297">
            <v>35759.829179781198</v>
          </cell>
          <cell r="Z297">
            <v>35759.829179781198</v>
          </cell>
          <cell r="AA297">
            <v>25417.194749799542</v>
          </cell>
          <cell r="AB297">
            <v>14465.463946545249</v>
          </cell>
          <cell r="AC297">
            <v>2867.8567345728261</v>
          </cell>
          <cell r="AD297">
            <v>0</v>
          </cell>
        </row>
        <row r="298">
          <cell r="A298" t="str">
            <v>Future Income taxes</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row>
        <row r="299">
          <cell r="A299" t="str">
            <v>Total Liabilities</v>
          </cell>
          <cell r="E299">
            <v>0</v>
          </cell>
          <cell r="F299">
            <v>0</v>
          </cell>
          <cell r="G299">
            <v>0</v>
          </cell>
          <cell r="H299">
            <v>0</v>
          </cell>
          <cell r="I299">
            <v>135200</v>
          </cell>
          <cell r="J299">
            <v>135560</v>
          </cell>
          <cell r="K299">
            <v>135560</v>
          </cell>
          <cell r="L299">
            <v>135620</v>
          </cell>
          <cell r="M299">
            <v>130368.38052819986</v>
          </cell>
          <cell r="N299">
            <v>124885.73022808455</v>
          </cell>
          <cell r="O299">
            <v>119188.09934169083</v>
          </cell>
          <cell r="P299">
            <v>113260.72747103737</v>
          </cell>
          <cell r="Q299">
            <v>107097.99250075039</v>
          </cell>
          <cell r="R299">
            <v>100663.35643387522</v>
          </cell>
          <cell r="S299">
            <v>93949.307948745132</v>
          </cell>
          <cell r="T299">
            <v>87217.164240297265</v>
          </cell>
          <cell r="U299">
            <v>80072.448952684237</v>
          </cell>
          <cell r="V299">
            <v>72303.493155040735</v>
          </cell>
          <cell r="W299">
            <v>64089.954679252318</v>
          </cell>
          <cell r="X299">
            <v>55384.475978715956</v>
          </cell>
          <cell r="Y299">
            <v>46178.032228059019</v>
          </cell>
          <cell r="Z299">
            <v>36419.829179781198</v>
          </cell>
          <cell r="AA299">
            <v>26097.194749799542</v>
          </cell>
          <cell r="AB299">
            <v>15165.463946545249</v>
          </cell>
          <cell r="AC299">
            <v>2867.8567345728261</v>
          </cell>
          <cell r="AD299">
            <v>0</v>
          </cell>
        </row>
        <row r="301">
          <cell r="A301" t="str">
            <v>Shareholders' Equity</v>
          </cell>
        </row>
        <row r="302">
          <cell r="A302" t="str">
            <v xml:space="preserve">  Equity  Mnidoo LP</v>
          </cell>
          <cell r="E302">
            <v>0</v>
          </cell>
          <cell r="F302">
            <v>0</v>
          </cell>
          <cell r="G302">
            <v>0</v>
          </cell>
          <cell r="H302">
            <v>0</v>
          </cell>
          <cell r="I302">
            <v>24829.761079881464</v>
          </cell>
          <cell r="J302">
            <v>24829.761079881464</v>
          </cell>
          <cell r="K302">
            <v>24829.761079881464</v>
          </cell>
          <cell r="L302">
            <v>24829.761079881464</v>
          </cell>
          <cell r="M302">
            <v>24829.761079881464</v>
          </cell>
          <cell r="N302">
            <v>24829.761079881464</v>
          </cell>
          <cell r="O302">
            <v>24829.761079881464</v>
          </cell>
          <cell r="P302">
            <v>24829.761079881464</v>
          </cell>
          <cell r="Q302">
            <v>24829.761079881464</v>
          </cell>
          <cell r="R302">
            <v>24829.761079881464</v>
          </cell>
          <cell r="S302">
            <v>24829.761079881464</v>
          </cell>
          <cell r="T302">
            <v>24829.761079881464</v>
          </cell>
          <cell r="U302">
            <v>24829.761079881464</v>
          </cell>
          <cell r="V302">
            <v>24829.761079881464</v>
          </cell>
          <cell r="W302">
            <v>24829.761079881464</v>
          </cell>
          <cell r="X302">
            <v>24829.761079881464</v>
          </cell>
          <cell r="Y302">
            <v>24829.761079881464</v>
          </cell>
          <cell r="Z302">
            <v>24829.761079881464</v>
          </cell>
          <cell r="AA302">
            <v>24829.761079881464</v>
          </cell>
          <cell r="AB302">
            <v>24829.761079881464</v>
          </cell>
          <cell r="AC302">
            <v>24829.761079881464</v>
          </cell>
          <cell r="AD302">
            <v>24829.761079881464</v>
          </cell>
        </row>
        <row r="303">
          <cell r="A303" t="str">
            <v xml:space="preserve">  Equity  Northland Power</v>
          </cell>
          <cell r="E303">
            <v>0</v>
          </cell>
          <cell r="F303">
            <v>3000</v>
          </cell>
          <cell r="G303">
            <v>5315.179764999999</v>
          </cell>
          <cell r="H303">
            <v>18867.074601415647</v>
          </cell>
          <cell r="I303">
            <v>24829.761079881449</v>
          </cell>
          <cell r="J303">
            <v>24829.761079881449</v>
          </cell>
          <cell r="K303">
            <v>24829.761079881449</v>
          </cell>
          <cell r="L303">
            <v>24829.761079881449</v>
          </cell>
          <cell r="M303">
            <v>24829.761079881449</v>
          </cell>
          <cell r="N303">
            <v>24829.761079881449</v>
          </cell>
          <cell r="O303">
            <v>24829.761079881449</v>
          </cell>
          <cell r="P303">
            <v>24829.761079881449</v>
          </cell>
          <cell r="Q303">
            <v>24829.761079881449</v>
          </cell>
          <cell r="R303">
            <v>24829.761079881449</v>
          </cell>
          <cell r="S303">
            <v>24829.761079881449</v>
          </cell>
          <cell r="T303">
            <v>24829.761079881449</v>
          </cell>
          <cell r="U303">
            <v>24829.761079881449</v>
          </cell>
          <cell r="V303">
            <v>24829.761079881449</v>
          </cell>
          <cell r="W303">
            <v>24829.761079881449</v>
          </cell>
          <cell r="X303">
            <v>24829.761079881449</v>
          </cell>
          <cell r="Y303">
            <v>24829.761079881449</v>
          </cell>
          <cell r="Z303">
            <v>24829.761079881449</v>
          </cell>
          <cell r="AA303">
            <v>24829.761079881449</v>
          </cell>
          <cell r="AB303">
            <v>24829.761079881449</v>
          </cell>
          <cell r="AC303">
            <v>24829.761079881449</v>
          </cell>
          <cell r="AD303">
            <v>24829.761079881449</v>
          </cell>
        </row>
        <row r="304">
          <cell r="A304" t="str">
            <v xml:space="preserve">  Project Disbursements</v>
          </cell>
        </row>
        <row r="305">
          <cell r="A305" t="str">
            <v xml:space="preserve">    Mnidoo LP</v>
          </cell>
          <cell r="E305">
            <v>0</v>
          </cell>
          <cell r="F305">
            <v>0</v>
          </cell>
          <cell r="G305">
            <v>0</v>
          </cell>
          <cell r="H305">
            <v>0</v>
          </cell>
          <cell r="I305">
            <v>0</v>
          </cell>
          <cell r="J305">
            <v>-10509.982401560872</v>
          </cell>
          <cell r="K305">
            <v>-16919.166110530939</v>
          </cell>
          <cell r="L305">
            <v>-23071.468672418781</v>
          </cell>
          <cell r="M305">
            <v>-26473.200894210968</v>
          </cell>
          <cell r="N305">
            <v>-29913.208901539721</v>
          </cell>
          <cell r="O305">
            <v>-33405.36403655984</v>
          </cell>
          <cell r="P305">
            <v>-36949.281019678856</v>
          </cell>
          <cell r="Q305">
            <v>-40548.843711533897</v>
          </cell>
          <cell r="R305">
            <v>-44193.605480430058</v>
          </cell>
          <cell r="S305">
            <v>-47886.613832304887</v>
          </cell>
          <cell r="T305">
            <v>-51587.355487323788</v>
          </cell>
          <cell r="U305">
            <v>-55276.75194594964</v>
          </cell>
          <cell r="V305">
            <v>-58978.191463187584</v>
          </cell>
          <cell r="W305">
            <v>-62693.528992950924</v>
          </cell>
          <cell r="X305">
            <v>-66402.48492367781</v>
          </cell>
          <cell r="Y305">
            <v>-70115.178563342313</v>
          </cell>
          <cell r="Z305">
            <v>-73821.668554442876</v>
          </cell>
          <cell r="AA305">
            <v>-77531.173212990412</v>
          </cell>
          <cell r="AB305">
            <v>-81239.332600571084</v>
          </cell>
          <cell r="AC305">
            <v>-85982.839953936025</v>
          </cell>
          <cell r="AD305">
            <v>-87831.119268136405</v>
          </cell>
        </row>
        <row r="306">
          <cell r="A306" t="str">
            <v xml:space="preserve">    Northland Power</v>
          </cell>
          <cell r="E306">
            <v>0</v>
          </cell>
          <cell r="F306">
            <v>0</v>
          </cell>
          <cell r="G306">
            <v>0</v>
          </cell>
          <cell r="H306">
            <v>0</v>
          </cell>
          <cell r="I306">
            <v>0</v>
          </cell>
          <cell r="J306">
            <v>-10509.982401560872</v>
          </cell>
          <cell r="K306">
            <v>-16919.166110530939</v>
          </cell>
          <cell r="L306">
            <v>-23071.468672418781</v>
          </cell>
          <cell r="M306">
            <v>-26473.200894210968</v>
          </cell>
          <cell r="N306">
            <v>-29913.208901539721</v>
          </cell>
          <cell r="O306">
            <v>-33405.36403655984</v>
          </cell>
          <cell r="P306">
            <v>-36949.281019678856</v>
          </cell>
          <cell r="Q306">
            <v>-40548.843711533897</v>
          </cell>
          <cell r="R306">
            <v>-44193.605480430058</v>
          </cell>
          <cell r="S306">
            <v>-47886.613832304887</v>
          </cell>
          <cell r="T306">
            <v>-51587.355487323788</v>
          </cell>
          <cell r="U306">
            <v>-55276.75194594964</v>
          </cell>
          <cell r="V306">
            <v>-58978.191463187584</v>
          </cell>
          <cell r="W306">
            <v>-62693.528992950924</v>
          </cell>
          <cell r="X306">
            <v>-66402.48492367781</v>
          </cell>
          <cell r="Y306">
            <v>-70115.178563342313</v>
          </cell>
          <cell r="Z306">
            <v>-73821.668554442876</v>
          </cell>
          <cell r="AA306">
            <v>-77531.173212990412</v>
          </cell>
          <cell r="AB306">
            <v>-81239.332600571084</v>
          </cell>
          <cell r="AC306">
            <v>-85982.839953936025</v>
          </cell>
          <cell r="AD306">
            <v>-87831.119268136405</v>
          </cell>
        </row>
        <row r="307">
          <cell r="A307" t="str">
            <v xml:space="preserve">  Retained Earnings</v>
          </cell>
          <cell r="E307">
            <v>0</v>
          </cell>
          <cell r="F307">
            <v>0</v>
          </cell>
          <cell r="G307">
            <v>0</v>
          </cell>
          <cell r="H307">
            <v>0</v>
          </cell>
          <cell r="I307">
            <v>0</v>
          </cell>
          <cell r="J307">
            <v>2774.4143544629987</v>
          </cell>
          <cell r="K307">
            <v>7096.1227844149871</v>
          </cell>
          <cell r="L307">
            <v>10837.030610202524</v>
          </cell>
          <cell r="M307">
            <v>14388.760187598888</v>
          </cell>
          <cell r="N307">
            <v>18248.416666883564</v>
          </cell>
          <cell r="O307">
            <v>22427.694101891881</v>
          </cell>
          <cell r="P307">
            <v>26940.724193021786</v>
          </cell>
          <cell r="Q307">
            <v>31800.758239562922</v>
          </cell>
          <cell r="R307">
            <v>37023.582919787805</v>
          </cell>
          <cell r="S307">
            <v>42622.525895063576</v>
          </cell>
          <cell r="T307">
            <v>48255.665882804882</v>
          </cell>
          <cell r="U307">
            <v>54279.043657106333</v>
          </cell>
          <cell r="V307">
            <v>60972.156562598058</v>
          </cell>
          <cell r="W307">
            <v>68117.236346569509</v>
          </cell>
          <cell r="X307">
            <v>75741.999582632096</v>
          </cell>
          <cell r="Y307">
            <v>83875.711772242023</v>
          </cell>
          <cell r="Z307">
            <v>92549.28652928528</v>
          </cell>
          <cell r="AA307">
            <v>101793.69327379011</v>
          </cell>
          <cell r="AB307">
            <v>111645.16225826927</v>
          </cell>
          <cell r="AC307">
            <v>122277.62638286571</v>
          </cell>
          <cell r="AD307">
            <v>126002.71637650994</v>
          </cell>
        </row>
        <row r="308">
          <cell r="A308" t="str">
            <v>Total</v>
          </cell>
          <cell r="E308">
            <v>0</v>
          </cell>
          <cell r="F308">
            <v>3000</v>
          </cell>
          <cell r="G308">
            <v>5315.179764999999</v>
          </cell>
          <cell r="H308">
            <v>18867.074601415647</v>
          </cell>
          <cell r="I308">
            <v>49659.522159762913</v>
          </cell>
          <cell r="J308">
            <v>31413.971711104165</v>
          </cell>
          <cell r="K308">
            <v>22917.312723116022</v>
          </cell>
          <cell r="L308">
            <v>14353.615425127875</v>
          </cell>
          <cell r="M308">
            <v>11101.880558939865</v>
          </cell>
          <cell r="N308">
            <v>8081.5210235670347</v>
          </cell>
          <cell r="O308">
            <v>5276.4881885351133</v>
          </cell>
          <cell r="P308">
            <v>2701.6843134269875</v>
          </cell>
          <cell r="Q308">
            <v>362.59297625804174</v>
          </cell>
          <cell r="R308">
            <v>-1704.1058813093987</v>
          </cell>
          <cell r="S308">
            <v>-3491.1796097832848</v>
          </cell>
          <cell r="T308">
            <v>-5259.5229320797807</v>
          </cell>
          <cell r="U308">
            <v>-6614.9380750300334</v>
          </cell>
          <cell r="V308">
            <v>-7324.7042040141969</v>
          </cell>
          <cell r="W308">
            <v>-7610.2994795694249</v>
          </cell>
          <cell r="X308">
            <v>-7403.4481049606111</v>
          </cell>
          <cell r="Y308">
            <v>-6695.1231946796906</v>
          </cell>
          <cell r="Z308">
            <v>-5434.5284198375593</v>
          </cell>
          <cell r="AA308">
            <v>-3609.130992427803</v>
          </cell>
          <cell r="AB308">
            <v>-1173.9807831099897</v>
          </cell>
          <cell r="AC308">
            <v>-28.53136524342699</v>
          </cell>
          <cell r="AD308">
            <v>0</v>
          </cell>
        </row>
        <row r="310">
          <cell r="A310" t="str">
            <v>Total Shareholders' Equity &amp; Liabilities</v>
          </cell>
          <cell r="E310">
            <v>0</v>
          </cell>
          <cell r="F310">
            <v>3000</v>
          </cell>
          <cell r="G310">
            <v>5315.179764999999</v>
          </cell>
          <cell r="H310">
            <v>18867.074601415647</v>
          </cell>
          <cell r="I310">
            <v>184859.52215976291</v>
          </cell>
          <cell r="J310">
            <v>166973.97171110415</v>
          </cell>
          <cell r="K310">
            <v>158477.31272311602</v>
          </cell>
          <cell r="L310">
            <v>149973.61542512788</v>
          </cell>
          <cell r="M310">
            <v>141470.26108713972</v>
          </cell>
          <cell r="N310">
            <v>132967.25125165159</v>
          </cell>
          <cell r="O310">
            <v>124464.58753022595</v>
          </cell>
          <cell r="P310">
            <v>115962.41178446436</v>
          </cell>
          <cell r="Q310">
            <v>107460.58547700843</v>
          </cell>
          <cell r="R310">
            <v>98959.25055256582</v>
          </cell>
          <cell r="S310">
            <v>90458.128338961847</v>
          </cell>
          <cell r="T310">
            <v>81957.641308217484</v>
          </cell>
          <cell r="U310">
            <v>73457.510877654204</v>
          </cell>
          <cell r="V310">
            <v>64978.788951026538</v>
          </cell>
          <cell r="W310">
            <v>56479.655199682893</v>
          </cell>
          <cell r="X310">
            <v>47981.027873755345</v>
          </cell>
          <cell r="Y310">
            <v>39482.909033379328</v>
          </cell>
          <cell r="Z310">
            <v>30985.300759943639</v>
          </cell>
          <cell r="AA310">
            <v>22488.063757371739</v>
          </cell>
          <cell r="AB310">
            <v>13991.483163435259</v>
          </cell>
          <cell r="AC310">
            <v>2839.3253693293991</v>
          </cell>
          <cell r="AD310">
            <v>0</v>
          </cell>
        </row>
        <row r="312">
          <cell r="A312" t="str">
            <v>Check balance sheet</v>
          </cell>
          <cell r="D312">
            <v>-3.2741809263825417E-11</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-3.2741809263825417E-11</v>
          </cell>
          <cell r="AC312">
            <v>-2.5011104298755527E-11</v>
          </cell>
          <cell r="AD312">
            <v>1.6426682236669876E-11</v>
          </cell>
        </row>
        <row r="313">
          <cell r="A313" t="str">
            <v>Pro Forma Statement of Change in Financial Position</v>
          </cell>
        </row>
        <row r="315">
          <cell r="E315">
            <v>2009</v>
          </cell>
          <cell r="F315">
            <v>2010</v>
          </cell>
          <cell r="G315">
            <v>2011</v>
          </cell>
          <cell r="H315">
            <v>2012</v>
          </cell>
          <cell r="I315">
            <v>2013</v>
          </cell>
          <cell r="J315">
            <v>2014</v>
          </cell>
          <cell r="K315">
            <v>2015</v>
          </cell>
          <cell r="L315">
            <v>2016</v>
          </cell>
          <cell r="M315">
            <v>2017</v>
          </cell>
          <cell r="N315">
            <v>2018</v>
          </cell>
          <cell r="O315">
            <v>2019</v>
          </cell>
          <cell r="P315">
            <v>2020</v>
          </cell>
          <cell r="Q315">
            <v>2021</v>
          </cell>
          <cell r="R315">
            <v>2022</v>
          </cell>
          <cell r="S315">
            <v>2023</v>
          </cell>
          <cell r="T315">
            <v>2024</v>
          </cell>
          <cell r="U315">
            <v>2025</v>
          </cell>
          <cell r="V315">
            <v>2026</v>
          </cell>
          <cell r="W315">
            <v>2027</v>
          </cell>
          <cell r="X315">
            <v>2028</v>
          </cell>
          <cell r="Y315">
            <v>2029</v>
          </cell>
          <cell r="Z315">
            <v>2030</v>
          </cell>
          <cell r="AA315">
            <v>2031</v>
          </cell>
          <cell r="AB315">
            <v>2032</v>
          </cell>
          <cell r="AC315">
            <v>2033</v>
          </cell>
          <cell r="AD315">
            <v>2034</v>
          </cell>
          <cell r="AE315" t="str">
            <v>Total</v>
          </cell>
        </row>
        <row r="316">
          <cell r="A316" t="str">
            <v>Cash Flows From Operations</v>
          </cell>
        </row>
        <row r="317">
          <cell r="A317" t="str">
            <v xml:space="preserve">  Net Income</v>
          </cell>
          <cell r="E317">
            <v>0</v>
          </cell>
          <cell r="F317">
            <v>0</v>
          </cell>
          <cell r="G317">
            <v>0</v>
          </cell>
          <cell r="H317">
            <v>0</v>
          </cell>
          <cell r="I317">
            <v>0</v>
          </cell>
          <cell r="J317">
            <v>2774.4143544629987</v>
          </cell>
          <cell r="K317">
            <v>4321.7084299519884</v>
          </cell>
          <cell r="L317">
            <v>3740.9078257875371</v>
          </cell>
          <cell r="M317">
            <v>3551.7295773963633</v>
          </cell>
          <cell r="N317">
            <v>3859.6564792846766</v>
          </cell>
          <cell r="O317">
            <v>4179.2774350083164</v>
          </cell>
          <cell r="P317">
            <v>4513.0300911299037</v>
          </cell>
          <cell r="Q317">
            <v>4860.0340465411373</v>
          </cell>
          <cell r="R317">
            <v>5222.8246802248868</v>
          </cell>
          <cell r="S317">
            <v>5598.9429752757678</v>
          </cell>
          <cell r="T317">
            <v>5633.1399877413023</v>
          </cell>
          <cell r="U317">
            <v>6023.3777743014471</v>
          </cell>
          <cell r="V317">
            <v>6693.1129054917255</v>
          </cell>
          <cell r="W317">
            <v>7145.0797839714542</v>
          </cell>
          <cell r="X317">
            <v>7624.7632360625885</v>
          </cell>
          <cell r="Y317">
            <v>8133.7121896099216</v>
          </cell>
          <cell r="Z317">
            <v>8673.5747570432577</v>
          </cell>
          <cell r="AA317">
            <v>9244.406744504824</v>
          </cell>
          <cell r="AB317">
            <v>9851.4689844791501</v>
          </cell>
          <cell r="AC317">
            <v>10632.464124596445</v>
          </cell>
          <cell r="AD317">
            <v>3725.0899936442356</v>
          </cell>
          <cell r="AE317">
            <v>126002.71637650994</v>
          </cell>
        </row>
        <row r="318">
          <cell r="A318" t="str">
            <v xml:space="preserve">  Deferred Taxes</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 xml:space="preserve">  Depreciation</v>
          </cell>
          <cell r="E319">
            <v>0</v>
          </cell>
          <cell r="F319">
            <v>0</v>
          </cell>
          <cell r="G319">
            <v>0</v>
          </cell>
          <cell r="H319">
            <v>0</v>
          </cell>
          <cell r="I319">
            <v>0</v>
          </cell>
          <cell r="J319">
            <v>5678.6507386587646</v>
          </cell>
          <cell r="K319">
            <v>8517.9761079881464</v>
          </cell>
          <cell r="L319">
            <v>8517.9761079881464</v>
          </cell>
          <cell r="M319">
            <v>8517.9761079881464</v>
          </cell>
          <cell r="N319">
            <v>8517.9761079881464</v>
          </cell>
          <cell r="O319">
            <v>8517.9761079881464</v>
          </cell>
          <cell r="P319">
            <v>8517.9761079881464</v>
          </cell>
          <cell r="Q319">
            <v>8517.9761079881464</v>
          </cell>
          <cell r="R319">
            <v>8517.9761079881464</v>
          </cell>
          <cell r="S319">
            <v>8517.9761079881464</v>
          </cell>
          <cell r="T319">
            <v>8517.9761079881464</v>
          </cell>
          <cell r="U319">
            <v>8517.9761079881464</v>
          </cell>
          <cell r="V319">
            <v>8517.9761079881464</v>
          </cell>
          <cell r="W319">
            <v>8517.9761079881464</v>
          </cell>
          <cell r="X319">
            <v>8517.9761079881464</v>
          </cell>
          <cell r="Y319">
            <v>8517.9761079881464</v>
          </cell>
          <cell r="Z319">
            <v>8517.9761079881464</v>
          </cell>
          <cell r="AA319">
            <v>8517.9761079881464</v>
          </cell>
          <cell r="AB319">
            <v>8517.9761079881464</v>
          </cell>
          <cell r="AC319">
            <v>8517.9761079881464</v>
          </cell>
          <cell r="AD319">
            <v>2839.3253693293577</v>
          </cell>
          <cell r="AE319">
            <v>170359.52215976291</v>
          </cell>
        </row>
        <row r="320">
          <cell r="A320" t="str">
            <v xml:space="preserve">  Change in Accounts Receivable</v>
          </cell>
          <cell r="E320">
            <v>0</v>
          </cell>
          <cell r="F320">
            <v>0</v>
          </cell>
          <cell r="G320">
            <v>0</v>
          </cell>
          <cell r="H320">
            <v>0</v>
          </cell>
          <cell r="I320">
            <v>0</v>
          </cell>
          <cell r="J320">
            <v>-2193.1002899999999</v>
          </cell>
          <cell r="K320">
            <v>-21.317120000000159</v>
          </cell>
          <cell r="L320">
            <v>-11.778809999999794</v>
          </cell>
          <cell r="M320">
            <v>-12.059270000000197</v>
          </cell>
          <cell r="N320">
            <v>-12.339710000000196</v>
          </cell>
          <cell r="O320">
            <v>-12.620159999999942</v>
          </cell>
          <cell r="P320">
            <v>-13.040829999999914</v>
          </cell>
          <cell r="Q320">
            <v>-13.321280000000115</v>
          </cell>
          <cell r="R320">
            <v>-13.741949999999633</v>
          </cell>
          <cell r="S320">
            <v>-13.882180000000062</v>
          </cell>
          <cell r="T320">
            <v>-14.443070000000262</v>
          </cell>
          <cell r="U320">
            <v>-14.723520000000008</v>
          </cell>
          <cell r="V320">
            <v>-36.053969999999936</v>
          </cell>
          <cell r="W320">
            <v>-15.562139999999999</v>
          </cell>
          <cell r="X320">
            <v>-15.986559999999827</v>
          </cell>
          <cell r="Y320">
            <v>-16.410990000000311</v>
          </cell>
          <cell r="Z320">
            <v>-16.835399999999936</v>
          </cell>
          <cell r="AA320">
            <v>-17.118359999999939</v>
          </cell>
          <cell r="AB320">
            <v>-17.684249999999793</v>
          </cell>
          <cell r="AC320">
            <v>2482.0198599999999</v>
          </cell>
          <cell r="AD320">
            <v>0</v>
          </cell>
          <cell r="AE320">
            <v>0</v>
          </cell>
        </row>
        <row r="321">
          <cell r="A321" t="str">
            <v>|  Change in PPA Reserve</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  Change in Debt Service Reserve Fund</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row>
        <row r="324">
          <cell r="A324" t="str">
            <v xml:space="preserve">  Change in Accounts Payable</v>
          </cell>
          <cell r="E324">
            <v>0</v>
          </cell>
          <cell r="F324">
            <v>0</v>
          </cell>
          <cell r="G324">
            <v>0</v>
          </cell>
          <cell r="H324">
            <v>0</v>
          </cell>
          <cell r="I324">
            <v>0</v>
          </cell>
          <cell r="J324">
            <v>360</v>
          </cell>
          <cell r="K324">
            <v>0</v>
          </cell>
          <cell r="L324">
            <v>60</v>
          </cell>
          <cell r="M324">
            <v>40</v>
          </cell>
          <cell r="N324">
            <v>10</v>
          </cell>
          <cell r="O324">
            <v>10</v>
          </cell>
          <cell r="P324">
            <v>10</v>
          </cell>
          <cell r="Q324">
            <v>20</v>
          </cell>
          <cell r="R324">
            <v>10</v>
          </cell>
          <cell r="S324">
            <v>10</v>
          </cell>
          <cell r="T324">
            <v>40</v>
          </cell>
          <cell r="U324">
            <v>20</v>
          </cell>
          <cell r="V324">
            <v>10</v>
          </cell>
          <cell r="W324">
            <v>20</v>
          </cell>
          <cell r="X324">
            <v>10</v>
          </cell>
          <cell r="Y324">
            <v>20</v>
          </cell>
          <cell r="Z324">
            <v>10</v>
          </cell>
          <cell r="AA324">
            <v>20</v>
          </cell>
          <cell r="AB324">
            <v>20</v>
          </cell>
          <cell r="AC324">
            <v>-700</v>
          </cell>
          <cell r="AD324">
            <v>0</v>
          </cell>
          <cell r="AE324">
            <v>0</v>
          </cell>
        </row>
        <row r="325">
          <cell r="A325" t="str">
            <v>Total</v>
          </cell>
          <cell r="E325">
            <v>0</v>
          </cell>
          <cell r="F325">
            <v>0</v>
          </cell>
          <cell r="G325">
            <v>0</v>
          </cell>
          <cell r="H325">
            <v>0</v>
          </cell>
          <cell r="I325">
            <v>0</v>
          </cell>
          <cell r="J325">
            <v>6619.9648031217639</v>
          </cell>
          <cell r="K325">
            <v>12818.367417940135</v>
          </cell>
          <cell r="L325">
            <v>12307.105123775684</v>
          </cell>
          <cell r="M325">
            <v>12097.64641538451</v>
          </cell>
          <cell r="N325">
            <v>12375.292877272823</v>
          </cell>
          <cell r="O325">
            <v>12694.633382996462</v>
          </cell>
          <cell r="P325">
            <v>13027.96536911805</v>
          </cell>
          <cell r="Q325">
            <v>13384.688874529284</v>
          </cell>
          <cell r="R325">
            <v>13737.058838213034</v>
          </cell>
          <cell r="S325">
            <v>14113.036903263914</v>
          </cell>
          <cell r="T325">
            <v>14176.673025729448</v>
          </cell>
          <cell r="U325">
            <v>14546.630362289594</v>
          </cell>
          <cell r="V325">
            <v>15185.035043479871</v>
          </cell>
          <cell r="W325">
            <v>15667.493751959601</v>
          </cell>
          <cell r="X325">
            <v>16136.752784050735</v>
          </cell>
          <cell r="Y325">
            <v>16655.277307598069</v>
          </cell>
          <cell r="Z325">
            <v>17184.715465031404</v>
          </cell>
          <cell r="AA325">
            <v>17765.26449249297</v>
          </cell>
          <cell r="AB325">
            <v>18371.760842467298</v>
          </cell>
          <cell r="AC325">
            <v>20932.460092584592</v>
          </cell>
          <cell r="AD325">
            <v>6564.4153629735938</v>
          </cell>
          <cell r="AE325">
            <v>296362.23853627284</v>
          </cell>
        </row>
        <row r="327">
          <cell r="A327" t="str">
            <v>Cash Flow from Investments</v>
          </cell>
        </row>
        <row r="328">
          <cell r="A328" t="str">
            <v xml:space="preserve">  Additions to Fixed Assets</v>
          </cell>
          <cell r="E328">
            <v>0</v>
          </cell>
          <cell r="F328">
            <v>-3000</v>
          </cell>
          <cell r="G328">
            <v>-2315.1797649999994</v>
          </cell>
          <cell r="H328">
            <v>-13551.894836415653</v>
          </cell>
          <cell r="I328">
            <v>-132150.15763189024</v>
          </cell>
          <cell r="J328">
            <v>-12238.670256682712</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-163255.9024899886</v>
          </cell>
        </row>
        <row r="329">
          <cell r="A329" t="str">
            <v xml:space="preserve">  Capitalized Interest &amp; Fees</v>
          </cell>
          <cell r="E329">
            <v>0</v>
          </cell>
          <cell r="F329">
            <v>0</v>
          </cell>
          <cell r="G329">
            <v>0</v>
          </cell>
          <cell r="H329">
            <v>0</v>
          </cell>
          <cell r="I329">
            <v>-4481.306897778074</v>
          </cell>
          <cell r="J329">
            <v>-2622.3127719962508</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-7103.6196697743253</v>
          </cell>
        </row>
        <row r="330">
          <cell r="A330" t="str">
            <v>Total</v>
          </cell>
          <cell r="E330">
            <v>0</v>
          </cell>
          <cell r="F330">
            <v>-3000</v>
          </cell>
          <cell r="G330">
            <v>-2315.1797649999994</v>
          </cell>
          <cell r="H330">
            <v>-13551.894836415653</v>
          </cell>
          <cell r="I330">
            <v>-136631.4645296683</v>
          </cell>
          <cell r="J330">
            <v>-14860.983028678962</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-170359.52215976291</v>
          </cell>
        </row>
        <row r="332">
          <cell r="A332" t="str">
            <v>Cash Flows from Financing</v>
          </cell>
        </row>
        <row r="333">
          <cell r="A333" t="str">
            <v xml:space="preserve">  Proceeds from Mnidoo LP</v>
          </cell>
          <cell r="E333">
            <v>0</v>
          </cell>
          <cell r="F333">
            <v>0</v>
          </cell>
          <cell r="G333">
            <v>0</v>
          </cell>
          <cell r="H333">
            <v>0</v>
          </cell>
          <cell r="I333">
            <v>24829.761079881464</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24829.761079881464</v>
          </cell>
        </row>
        <row r="334">
          <cell r="A334" t="str">
            <v xml:space="preserve">  Proceeds from Northland Power</v>
          </cell>
          <cell r="E334">
            <v>0</v>
          </cell>
          <cell r="F334">
            <v>3000</v>
          </cell>
          <cell r="G334">
            <v>2315.179764999999</v>
          </cell>
          <cell r="H334">
            <v>13551.894836415649</v>
          </cell>
          <cell r="I334">
            <v>5962.6864784658028</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24829.761079881449</v>
          </cell>
        </row>
        <row r="335">
          <cell r="A335" t="str">
            <v>|  Proceeds from Subordinate Debt • Northland</v>
          </cell>
        </row>
        <row r="336">
          <cell r="A336" t="str">
            <v>|  Proceeds from Subordinate Debt • OFA</v>
          </cell>
        </row>
        <row r="337">
          <cell r="A337" t="str">
            <v xml:space="preserve">  Proceeds from Senior Debt</v>
          </cell>
          <cell r="E337">
            <v>0</v>
          </cell>
          <cell r="F337">
            <v>0</v>
          </cell>
          <cell r="G337">
            <v>0</v>
          </cell>
          <cell r="H337">
            <v>0</v>
          </cell>
          <cell r="I337">
            <v>135200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135200</v>
          </cell>
        </row>
        <row r="338">
          <cell r="A338" t="str">
            <v>|  Repayment of Subordinate Debt • Northland</v>
          </cell>
        </row>
        <row r="339">
          <cell r="A339" t="str">
            <v>|  Repayment of Subordinate Debt • OFA</v>
          </cell>
        </row>
        <row r="340">
          <cell r="A340" t="str">
            <v xml:space="preserve">  Repayment of Senior Debt</v>
          </cell>
          <cell r="E340">
            <v>0</v>
          </cell>
          <cell r="F340">
            <v>0</v>
          </cell>
          <cell r="G340">
            <v>0</v>
          </cell>
          <cell r="H340">
            <v>0</v>
          </cell>
          <cell r="I340">
            <v>0</v>
          </cell>
          <cell r="J340">
            <v>0</v>
          </cell>
          <cell r="K340">
            <v>0</v>
          </cell>
          <cell r="L340">
            <v>0</v>
          </cell>
          <cell r="M340">
            <v>-5291.6194718001379</v>
          </cell>
          <cell r="N340">
            <v>-5492.6503001153151</v>
          </cell>
          <cell r="O340">
            <v>-5707.6308863937229</v>
          </cell>
          <cell r="P340">
            <v>-5937.3718706534555</v>
          </cell>
          <cell r="Q340">
            <v>-6182.7349702869797</v>
          </cell>
          <cell r="R340">
            <v>-6444.6360668751713</v>
          </cell>
          <cell r="S340">
            <v>-6724.0484851300889</v>
          </cell>
          <cell r="T340">
            <v>-6772.1437084478675</v>
          </cell>
          <cell r="U340">
            <v>-7164.7152876130276</v>
          </cell>
          <cell r="V340">
            <v>-7778.9557976434999</v>
          </cell>
          <cell r="W340">
            <v>-8233.5384757884203</v>
          </cell>
          <cell r="X340">
            <v>-8715.4787005363578</v>
          </cell>
          <cell r="Y340">
            <v>-9226.4437506569338</v>
          </cell>
          <cell r="Z340">
            <v>-9768.2030482778246</v>
          </cell>
          <cell r="AA340">
            <v>-10342.634429981656</v>
          </cell>
          <cell r="AB340">
            <v>-10951.730803254293</v>
          </cell>
          <cell r="AC340">
            <v>-11597.607211972423</v>
          </cell>
          <cell r="AD340">
            <v>-2867.8567345728261</v>
          </cell>
          <cell r="AE340">
            <v>-135200</v>
          </cell>
        </row>
        <row r="341">
          <cell r="A341" t="str">
            <v xml:space="preserve">  Disbursements Paid  Mnidoo LP</v>
          </cell>
          <cell r="E341">
            <v>0</v>
          </cell>
          <cell r="F341">
            <v>0</v>
          </cell>
          <cell r="G341">
            <v>0</v>
          </cell>
          <cell r="H341">
            <v>0</v>
          </cell>
          <cell r="I341">
            <v>0</v>
          </cell>
          <cell r="J341">
            <v>-10509.982401560872</v>
          </cell>
          <cell r="K341">
            <v>-6409.1837089700675</v>
          </cell>
          <cell r="L341">
            <v>-6152.3025618878428</v>
          </cell>
          <cell r="M341">
            <v>-3401.7322217921869</v>
          </cell>
          <cell r="N341">
            <v>-3440.008007328754</v>
          </cell>
          <cell r="O341">
            <v>-3492.155135020118</v>
          </cell>
          <cell r="P341">
            <v>-3543.9169831190147</v>
          </cell>
          <cell r="Q341">
            <v>-3599.5626918550388</v>
          </cell>
          <cell r="R341">
            <v>-3644.761768896165</v>
          </cell>
          <cell r="S341">
            <v>-3693.0083518748279</v>
          </cell>
          <cell r="T341">
            <v>-3700.7416550189046</v>
          </cell>
          <cell r="U341">
            <v>-3689.396458625848</v>
          </cell>
          <cell r="V341">
            <v>-3701.4395172379418</v>
          </cell>
          <cell r="W341">
            <v>-3715.3375297633374</v>
          </cell>
          <cell r="X341">
            <v>-3708.9559307268837</v>
          </cell>
          <cell r="Y341">
            <v>-3712.6936396645015</v>
          </cell>
          <cell r="Z341">
            <v>-3706.4899911005705</v>
          </cell>
          <cell r="AA341">
            <v>-3709.5046585475329</v>
          </cell>
          <cell r="AB341">
            <v>-3708.1593875806766</v>
          </cell>
          <cell r="AC341">
            <v>-4743.5073533649374</v>
          </cell>
          <cell r="AD341">
            <v>-1848.2793142003836</v>
          </cell>
          <cell r="AE341">
            <v>-87831.119268136405</v>
          </cell>
        </row>
        <row r="342">
          <cell r="A342" t="str">
            <v xml:space="preserve">  Disbursements Paid  Northland Power</v>
          </cell>
          <cell r="E342">
            <v>0</v>
          </cell>
          <cell r="F342">
            <v>0</v>
          </cell>
          <cell r="G342">
            <v>0</v>
          </cell>
          <cell r="H342">
            <v>0</v>
          </cell>
          <cell r="I342">
            <v>0</v>
          </cell>
          <cell r="J342">
            <v>-10509.982401560872</v>
          </cell>
          <cell r="K342">
            <v>-6409.1837089700675</v>
          </cell>
          <cell r="L342">
            <v>-6152.3025618878428</v>
          </cell>
          <cell r="M342">
            <v>-3401.7322217921869</v>
          </cell>
          <cell r="N342">
            <v>-3440.008007328754</v>
          </cell>
          <cell r="O342">
            <v>-3492.155135020118</v>
          </cell>
          <cell r="P342">
            <v>-3543.9169831190147</v>
          </cell>
          <cell r="Q342">
            <v>-3599.5626918550388</v>
          </cell>
          <cell r="R342">
            <v>-3644.761768896165</v>
          </cell>
          <cell r="S342">
            <v>-3693.0083518748279</v>
          </cell>
          <cell r="T342">
            <v>-3700.7416550189046</v>
          </cell>
          <cell r="U342">
            <v>-3689.396458625848</v>
          </cell>
          <cell r="V342">
            <v>-3701.4395172379418</v>
          </cell>
          <cell r="W342">
            <v>-3715.3375297633374</v>
          </cell>
          <cell r="X342">
            <v>-3708.9559307268837</v>
          </cell>
          <cell r="Y342">
            <v>-3712.6936396645015</v>
          </cell>
          <cell r="Z342">
            <v>-3706.4899911005705</v>
          </cell>
          <cell r="AA342">
            <v>-3709.5046585475329</v>
          </cell>
          <cell r="AB342">
            <v>-3708.1593875806766</v>
          </cell>
          <cell r="AC342">
            <v>-4743.5073533649374</v>
          </cell>
          <cell r="AD342">
            <v>-1848.2793142003836</v>
          </cell>
          <cell r="AE342">
            <v>-87831.119268136405</v>
          </cell>
        </row>
        <row r="343">
          <cell r="A343" t="str">
            <v>Total</v>
          </cell>
          <cell r="E343">
            <v>0</v>
          </cell>
          <cell r="F343">
            <v>3000</v>
          </cell>
          <cell r="G343">
            <v>2315.179764999999</v>
          </cell>
          <cell r="H343">
            <v>13551.894836415649</v>
          </cell>
          <cell r="I343">
            <v>165992.44755834725</v>
          </cell>
          <cell r="J343">
            <v>-21019.964803121744</v>
          </cell>
          <cell r="K343">
            <v>-12818.367417940135</v>
          </cell>
          <cell r="L343">
            <v>-12304.605123775686</v>
          </cell>
          <cell r="M343">
            <v>-12095.083915384512</v>
          </cell>
          <cell r="N343">
            <v>-12372.666314772823</v>
          </cell>
          <cell r="O343">
            <v>-12691.941156433961</v>
          </cell>
          <cell r="P343">
            <v>-13025.205836891484</v>
          </cell>
          <cell r="Q343">
            <v>-13381.860353997057</v>
          </cell>
          <cell r="R343">
            <v>-13734.159604667502</v>
          </cell>
          <cell r="S343">
            <v>-14110.065188879744</v>
          </cell>
          <cell r="T343">
            <v>-14173.627018485677</v>
          </cell>
          <cell r="U343">
            <v>-14543.508204864724</v>
          </cell>
          <cell r="V343">
            <v>-15181.834832119384</v>
          </cell>
          <cell r="W343">
            <v>-15664.213535315095</v>
          </cell>
          <cell r="X343">
            <v>-16133.390561990123</v>
          </cell>
          <cell r="Y343">
            <v>-16651.831029985937</v>
          </cell>
          <cell r="Z343">
            <v>-17181.183030478966</v>
          </cell>
          <cell r="AA343">
            <v>-17761.64374707672</v>
          </cell>
          <cell r="AB343">
            <v>-18368.049578415645</v>
          </cell>
          <cell r="AC343">
            <v>-21084.621918702298</v>
          </cell>
          <cell r="AD343">
            <v>-6564.4153629735938</v>
          </cell>
          <cell r="AE343">
            <v>-126002.7163765099</v>
          </cell>
        </row>
        <row r="345">
          <cell r="A345" t="str">
            <v>Net Increase in Cash</v>
          </cell>
          <cell r="E345">
            <v>0</v>
          </cell>
          <cell r="F345">
            <v>0</v>
          </cell>
          <cell r="G345">
            <v>0</v>
          </cell>
          <cell r="H345">
            <v>0</v>
          </cell>
          <cell r="I345">
            <v>29360.983028678951</v>
          </cell>
          <cell r="J345">
            <v>-29260.983028678944</v>
          </cell>
          <cell r="K345">
            <v>0</v>
          </cell>
          <cell r="L345">
            <v>2.499999999998181</v>
          </cell>
          <cell r="M345">
            <v>2.562499999998181</v>
          </cell>
          <cell r="N345">
            <v>2.6265624999996362</v>
          </cell>
          <cell r="O345">
            <v>2.6922265625016735</v>
          </cell>
          <cell r="P345">
            <v>2.7595322265660798</v>
          </cell>
          <cell r="Q345">
            <v>2.8285205322263209</v>
          </cell>
          <cell r="R345">
            <v>2.8992335455313878</v>
          </cell>
          <cell r="S345">
            <v>2.9717143841698999</v>
          </cell>
          <cell r="T345">
            <v>3.0460072437708732</v>
          </cell>
          <cell r="U345">
            <v>3.1221574248702382</v>
          </cell>
          <cell r="V345">
            <v>3.2002113604867191</v>
          </cell>
          <cell r="W345">
            <v>3.2802166445053444</v>
          </cell>
          <cell r="X345">
            <v>3.3622220606121118</v>
          </cell>
          <cell r="Y345">
            <v>3.4462776121326897</v>
          </cell>
          <cell r="Z345">
            <v>3.5324345524386445</v>
          </cell>
          <cell r="AA345">
            <v>3.6207454162504291</v>
          </cell>
          <cell r="AB345">
            <v>3.7112640516534157</v>
          </cell>
          <cell r="AC345">
            <v>-152.16182611770637</v>
          </cell>
          <cell r="AD345">
            <v>0</v>
          </cell>
        </row>
        <row r="346">
          <cell r="A346" t="str">
            <v>Begining Cash Balance</v>
          </cell>
          <cell r="E346">
            <v>0</v>
          </cell>
          <cell r="F346">
            <v>0</v>
          </cell>
          <cell r="G346">
            <v>0</v>
          </cell>
          <cell r="H346">
            <v>0</v>
          </cell>
          <cell r="I346">
            <v>0</v>
          </cell>
          <cell r="J346">
            <v>29360.983028678951</v>
          </cell>
          <cell r="K346">
            <v>100.00000000000728</v>
          </cell>
          <cell r="L346">
            <v>100.00000000000728</v>
          </cell>
          <cell r="M346">
            <v>102.50000000000546</v>
          </cell>
          <cell r="N346">
            <v>105.06250000000364</v>
          </cell>
          <cell r="O346">
            <v>107.68906250000327</v>
          </cell>
          <cell r="P346">
            <v>110.38128906250495</v>
          </cell>
          <cell r="Q346">
            <v>113.14082128907103</v>
          </cell>
          <cell r="R346">
            <v>115.96934182129735</v>
          </cell>
          <cell r="S346">
            <v>118.86857536682874</v>
          </cell>
          <cell r="T346">
            <v>121.84028975099864</v>
          </cell>
          <cell r="U346">
            <v>124.88629699476951</v>
          </cell>
          <cell r="V346">
            <v>128.00845441963975</v>
          </cell>
          <cell r="W346">
            <v>131.20866578012647</v>
          </cell>
          <cell r="X346">
            <v>134.48888242463181</v>
          </cell>
          <cell r="Y346">
            <v>137.85110448524392</v>
          </cell>
          <cell r="Z346">
            <v>141.29738209737661</v>
          </cell>
          <cell r="AA346">
            <v>144.82981664981526</v>
          </cell>
          <cell r="AB346">
            <v>148.45056206606569</v>
          </cell>
          <cell r="AC346">
            <v>152.1618261177191</v>
          </cell>
          <cell r="AD346">
            <v>1.2732925824820995E-11</v>
          </cell>
        </row>
        <row r="347">
          <cell r="A347" t="str">
            <v>Closing Cash Balance</v>
          </cell>
          <cell r="E347">
            <v>0</v>
          </cell>
          <cell r="F347">
            <v>0</v>
          </cell>
          <cell r="G347">
            <v>0</v>
          </cell>
          <cell r="H347">
            <v>0</v>
          </cell>
          <cell r="I347">
            <v>29360.983028678951</v>
          </cell>
          <cell r="J347">
            <v>100.00000000000728</v>
          </cell>
          <cell r="K347">
            <v>100.00000000000728</v>
          </cell>
          <cell r="L347">
            <v>102.50000000000546</v>
          </cell>
          <cell r="M347">
            <v>105.06250000000364</v>
          </cell>
          <cell r="N347">
            <v>107.68906250000327</v>
          </cell>
          <cell r="O347">
            <v>110.38128906250495</v>
          </cell>
          <cell r="P347">
            <v>113.14082128907103</v>
          </cell>
          <cell r="Q347">
            <v>115.96934182129735</v>
          </cell>
          <cell r="R347">
            <v>118.86857536682874</v>
          </cell>
          <cell r="S347">
            <v>121.84028975099864</v>
          </cell>
          <cell r="T347">
            <v>124.88629699476951</v>
          </cell>
          <cell r="U347">
            <v>128.00845441963975</v>
          </cell>
          <cell r="V347">
            <v>131.20866578012647</v>
          </cell>
          <cell r="W347">
            <v>134.48888242463181</v>
          </cell>
          <cell r="X347">
            <v>137.85110448524392</v>
          </cell>
          <cell r="Y347">
            <v>141.29738209737661</v>
          </cell>
          <cell r="Z347">
            <v>144.82981664981526</v>
          </cell>
          <cell r="AA347">
            <v>148.45056206606569</v>
          </cell>
          <cell r="AB347">
            <v>152.1618261177191</v>
          </cell>
          <cell r="AC347">
            <v>1.2732925824820995E-11</v>
          </cell>
          <cell r="AD347">
            <v>1.2732925824820995E-11</v>
          </cell>
        </row>
        <row r="349">
          <cell r="A349" t="str">
            <v>Balance Sheet Assumptions</v>
          </cell>
        </row>
        <row r="351">
          <cell r="E351">
            <v>2009</v>
          </cell>
          <cell r="F351">
            <v>2010</v>
          </cell>
          <cell r="G351">
            <v>2011</v>
          </cell>
          <cell r="H351">
            <v>2012</v>
          </cell>
          <cell r="I351">
            <v>2013</v>
          </cell>
          <cell r="J351">
            <v>2014</v>
          </cell>
          <cell r="K351">
            <v>2015</v>
          </cell>
          <cell r="L351">
            <v>2016</v>
          </cell>
          <cell r="M351">
            <v>2017</v>
          </cell>
          <cell r="N351">
            <v>2018</v>
          </cell>
          <cell r="O351">
            <v>2019</v>
          </cell>
          <cell r="P351">
            <v>2020</v>
          </cell>
          <cell r="Q351">
            <v>2021</v>
          </cell>
          <cell r="R351">
            <v>2022</v>
          </cell>
          <cell r="S351">
            <v>2023</v>
          </cell>
          <cell r="T351">
            <v>2024</v>
          </cell>
          <cell r="U351">
            <v>2025</v>
          </cell>
          <cell r="V351">
            <v>2026</v>
          </cell>
          <cell r="W351">
            <v>2027</v>
          </cell>
          <cell r="X351">
            <v>2028</v>
          </cell>
          <cell r="Y351">
            <v>2029</v>
          </cell>
          <cell r="Z351">
            <v>2030</v>
          </cell>
          <cell r="AA351">
            <v>2031</v>
          </cell>
          <cell r="AB351">
            <v>2032</v>
          </cell>
          <cell r="AC351">
            <v>2033</v>
          </cell>
          <cell r="AD351">
            <v>2034</v>
          </cell>
          <cell r="AE351" t="str">
            <v>Total</v>
          </cell>
        </row>
        <row r="353">
          <cell r="A353" t="str">
            <v>|</v>
          </cell>
          <cell r="D353" t="str">
            <v>Days</v>
          </cell>
        </row>
        <row r="354">
          <cell r="A354" t="str">
            <v>|Accounts Receivable (Revenue)</v>
          </cell>
          <cell r="D354">
            <v>30</v>
          </cell>
          <cell r="E354">
            <v>0</v>
          </cell>
          <cell r="F354">
            <v>0</v>
          </cell>
          <cell r="G354">
            <v>0</v>
          </cell>
          <cell r="H354">
            <v>0</v>
          </cell>
          <cell r="I354">
            <v>0</v>
          </cell>
          <cell r="J354">
            <v>2193.1002899999999</v>
          </cell>
          <cell r="K354">
            <v>2214.41741</v>
          </cell>
          <cell r="L354">
            <v>2226.1962199999998</v>
          </cell>
          <cell r="M354">
            <v>2238.25549</v>
          </cell>
          <cell r="N354">
            <v>2250.5952000000002</v>
          </cell>
          <cell r="O354">
            <v>2263.2153600000001</v>
          </cell>
          <cell r="P354">
            <v>2276.2561900000001</v>
          </cell>
          <cell r="Q354">
            <v>2289.5774700000002</v>
          </cell>
          <cell r="R354">
            <v>2303.3194199999998</v>
          </cell>
          <cell r="S354">
            <v>2317.2015999999999</v>
          </cell>
          <cell r="T354">
            <v>2331.6446700000001</v>
          </cell>
          <cell r="U354">
            <v>2346.3681900000001</v>
          </cell>
          <cell r="V354">
            <v>2382.4221600000001</v>
          </cell>
          <cell r="W354">
            <v>2397.9843000000001</v>
          </cell>
          <cell r="X354">
            <v>2413.9708599999999</v>
          </cell>
          <cell r="Y354">
            <v>2430.3818500000002</v>
          </cell>
          <cell r="Z354">
            <v>2447.2172500000001</v>
          </cell>
          <cell r="AA354">
            <v>2464.3356100000001</v>
          </cell>
          <cell r="AB354">
            <v>2482.0198599999999</v>
          </cell>
          <cell r="AC354">
            <v>0</v>
          </cell>
          <cell r="AD354">
            <v>0</v>
          </cell>
        </row>
        <row r="355">
          <cell r="A355" t="str">
            <v>|Accounts Payable (Expenses)</v>
          </cell>
          <cell r="D355">
            <v>30</v>
          </cell>
          <cell r="E355">
            <v>0</v>
          </cell>
          <cell r="F355">
            <v>0</v>
          </cell>
          <cell r="G355">
            <v>0</v>
          </cell>
          <cell r="H355">
            <v>0</v>
          </cell>
          <cell r="I355">
            <v>0</v>
          </cell>
          <cell r="J355">
            <v>360</v>
          </cell>
          <cell r="K355">
            <v>360</v>
          </cell>
          <cell r="L355">
            <v>420</v>
          </cell>
          <cell r="M355">
            <v>460</v>
          </cell>
          <cell r="N355">
            <v>470</v>
          </cell>
          <cell r="O355">
            <v>480</v>
          </cell>
          <cell r="P355">
            <v>490</v>
          </cell>
          <cell r="Q355">
            <v>510</v>
          </cell>
          <cell r="R355">
            <v>520</v>
          </cell>
          <cell r="S355">
            <v>530</v>
          </cell>
          <cell r="T355">
            <v>570</v>
          </cell>
          <cell r="U355">
            <v>590</v>
          </cell>
          <cell r="V355">
            <v>600</v>
          </cell>
          <cell r="W355">
            <v>620</v>
          </cell>
          <cell r="X355">
            <v>630</v>
          </cell>
          <cell r="Y355">
            <v>650</v>
          </cell>
          <cell r="Z355">
            <v>660</v>
          </cell>
          <cell r="AA355">
            <v>680</v>
          </cell>
          <cell r="AB355">
            <v>700</v>
          </cell>
          <cell r="AC355">
            <v>0</v>
          </cell>
          <cell r="AD355">
            <v>0</v>
          </cell>
        </row>
        <row r="356">
          <cell r="A356" t="str">
            <v>|</v>
          </cell>
        </row>
        <row r="357">
          <cell r="A357" t="str">
            <v>|Revenue</v>
          </cell>
          <cell r="E357">
            <v>0</v>
          </cell>
          <cell r="F357">
            <v>0</v>
          </cell>
          <cell r="G357">
            <v>0</v>
          </cell>
          <cell r="H357">
            <v>0</v>
          </cell>
          <cell r="I357">
            <v>0</v>
          </cell>
          <cell r="J357">
            <v>17544.802319999999</v>
          </cell>
          <cell r="K357">
            <v>26573.00889600001</v>
          </cell>
          <cell r="L357">
            <v>26714.354687999996</v>
          </cell>
          <cell r="M357">
            <v>26859.065855999997</v>
          </cell>
          <cell r="N357">
            <v>27007.142400000001</v>
          </cell>
          <cell r="O357">
            <v>27158.584319999991</v>
          </cell>
          <cell r="P357">
            <v>27315.074304000005</v>
          </cell>
          <cell r="Q357">
            <v>27474.929664000007</v>
          </cell>
          <cell r="R357">
            <v>27639.83308800001</v>
          </cell>
          <cell r="S357">
            <v>27806.4192</v>
          </cell>
          <cell r="T357">
            <v>27979.736064000012</v>
          </cell>
          <cell r="U357">
            <v>28156.418304000006</v>
          </cell>
          <cell r="V357">
            <v>28589.065920000008</v>
          </cell>
          <cell r="W357">
            <v>28775.811600000001</v>
          </cell>
          <cell r="X357">
            <v>28967.650344000009</v>
          </cell>
          <cell r="Y357">
            <v>29164.582152000003</v>
          </cell>
          <cell r="Z357">
            <v>29366.607024000012</v>
          </cell>
          <cell r="AA357">
            <v>29572.027272000003</v>
          </cell>
          <cell r="AB357">
            <v>29784.238271999999</v>
          </cell>
          <cell r="AC357">
            <v>30001.54233600001</v>
          </cell>
          <cell r="AD357">
            <v>10074.646488000002</v>
          </cell>
          <cell r="AE357">
            <v>463093.08614400012</v>
          </cell>
        </row>
        <row r="358">
          <cell r="A358" t="str">
            <v>|</v>
          </cell>
        </row>
        <row r="359">
          <cell r="A359" t="str">
            <v>Capital Expenditures</v>
          </cell>
        </row>
        <row r="360">
          <cell r="A360" t="str">
            <v>|  TSA • GE</v>
          </cell>
          <cell r="E360">
            <v>0</v>
          </cell>
          <cell r="F360">
            <v>0</v>
          </cell>
          <cell r="G360">
            <v>801.50999999999829</v>
          </cell>
          <cell r="H360">
            <v>7213.59</v>
          </cell>
          <cell r="I360">
            <v>72135.899999999907</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80150.999999999913</v>
          </cell>
        </row>
        <row r="361">
          <cell r="A361" t="str">
            <v>|  BOP</v>
          </cell>
          <cell r="E361">
            <v>0</v>
          </cell>
          <cell r="F361">
            <v>0</v>
          </cell>
          <cell r="G361">
            <v>0</v>
          </cell>
          <cell r="H361">
            <v>3431.7469065500609</v>
          </cell>
          <cell r="I361">
            <v>49889.25309344993</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53320.999999999993</v>
          </cell>
        </row>
        <row r="362">
          <cell r="A362" t="str">
            <v>|  Owners Direct Costs</v>
          </cell>
          <cell r="E362">
            <v>0</v>
          </cell>
          <cell r="F362">
            <v>0</v>
          </cell>
          <cell r="G362">
            <v>0</v>
          </cell>
          <cell r="H362">
            <v>0</v>
          </cell>
          <cell r="I362">
            <v>2958</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2958</v>
          </cell>
        </row>
        <row r="363">
          <cell r="A363" t="str">
            <v>|  Owners Indirect Costs</v>
          </cell>
          <cell r="E363">
            <v>0</v>
          </cell>
          <cell r="F363">
            <v>0</v>
          </cell>
          <cell r="G363">
            <v>0</v>
          </cell>
          <cell r="H363">
            <v>0</v>
          </cell>
          <cell r="I363">
            <v>1385.7142857142851</v>
          </cell>
          <cell r="J363">
            <v>554.28571428571411</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1939.9999999999991</v>
          </cell>
        </row>
        <row r="364">
          <cell r="A364" t="str">
            <v>|  Other Indirects</v>
          </cell>
          <cell r="E364">
            <v>0</v>
          </cell>
          <cell r="F364">
            <v>0</v>
          </cell>
          <cell r="G364">
            <v>0</v>
          </cell>
          <cell r="H364">
            <v>0</v>
          </cell>
          <cell r="I364">
            <v>472.85714285714272</v>
          </cell>
          <cell r="J364">
            <v>189.14285714285705</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661.99999999999977</v>
          </cell>
        </row>
        <row r="365">
          <cell r="A365" t="str">
            <v>|  LD</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  Development</v>
          </cell>
          <cell r="E366">
            <v>0</v>
          </cell>
          <cell r="F366">
            <v>3000</v>
          </cell>
          <cell r="G366">
            <v>1513.6697650000012</v>
          </cell>
          <cell r="H366">
            <v>1554.5788559090918</v>
          </cell>
          <cell r="I366">
            <v>109.09090909090911</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6177.339530000002</v>
          </cell>
        </row>
        <row r="367">
          <cell r="A367" t="str">
            <v>|  Land</v>
          </cell>
          <cell r="E367">
            <v>0</v>
          </cell>
          <cell r="F367">
            <v>0</v>
          </cell>
          <cell r="G367">
            <v>0</v>
          </cell>
          <cell r="H367">
            <v>0</v>
          </cell>
          <cell r="I367">
            <v>1178.571428571428</v>
          </cell>
          <cell r="J367">
            <v>471.42857142857122</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1649.9999999999991</v>
          </cell>
        </row>
        <row r="368">
          <cell r="A368" t="str">
            <v>|  Legal</v>
          </cell>
          <cell r="E368">
            <v>0</v>
          </cell>
          <cell r="F368">
            <v>0</v>
          </cell>
          <cell r="G368">
            <v>0</v>
          </cell>
          <cell r="H368">
            <v>0</v>
          </cell>
          <cell r="I368">
            <v>1500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1500</v>
          </cell>
        </row>
        <row r="369">
          <cell r="A369" t="str">
            <v>|  Construction Management</v>
          </cell>
          <cell r="E369">
            <v>0</v>
          </cell>
          <cell r="F369">
            <v>0</v>
          </cell>
          <cell r="G369">
            <v>0</v>
          </cell>
          <cell r="H369">
            <v>0</v>
          </cell>
          <cell r="I369">
            <v>714.28571428571411</v>
          </cell>
          <cell r="J369">
            <v>285.71428571428561</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999.99999999999977</v>
          </cell>
        </row>
        <row r="370">
          <cell r="A370" t="str">
            <v>|  Development Fee</v>
          </cell>
          <cell r="E370">
            <v>0</v>
          </cell>
          <cell r="F370">
            <v>0</v>
          </cell>
          <cell r="G370">
            <v>0</v>
          </cell>
          <cell r="H370">
            <v>0</v>
          </cell>
          <cell r="I370">
            <v>0</v>
          </cell>
          <cell r="J370">
            <v>7000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7000</v>
          </cell>
        </row>
        <row r="371">
          <cell r="A371" t="str">
            <v>|  Operations Set Up</v>
          </cell>
          <cell r="E371">
            <v>0</v>
          </cell>
          <cell r="F371">
            <v>0</v>
          </cell>
          <cell r="G371">
            <v>0</v>
          </cell>
          <cell r="H371">
            <v>0</v>
          </cell>
          <cell r="I371">
            <v>764.99999999999909</v>
          </cell>
          <cell r="J371">
            <v>611.99999999999932</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1376.9999999999984</v>
          </cell>
        </row>
        <row r="372">
          <cell r="A372" t="str">
            <v>|  Commissioning</v>
          </cell>
          <cell r="E372">
            <v>0</v>
          </cell>
          <cell r="F372">
            <v>0</v>
          </cell>
          <cell r="G372">
            <v>0</v>
          </cell>
          <cell r="H372">
            <v>0</v>
          </cell>
          <cell r="I372">
            <v>312.49999999999966</v>
          </cell>
          <cell r="J372">
            <v>249.99999999999972</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562.49999999999932</v>
          </cell>
        </row>
        <row r="373">
          <cell r="A373" t="str">
            <v>|  Contingencies</v>
          </cell>
          <cell r="E373">
            <v>0</v>
          </cell>
          <cell r="F373">
            <v>0</v>
          </cell>
          <cell r="G373">
            <v>0</v>
          </cell>
          <cell r="H373">
            <v>0</v>
          </cell>
          <cell r="I373">
            <v>0</v>
          </cell>
          <cell r="J373">
            <v>4957.0629599887106</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4957.0629599887106</v>
          </cell>
        </row>
        <row r="374">
          <cell r="A374" t="str">
            <v>|  HST</v>
          </cell>
          <cell r="E374">
            <v>0</v>
          </cell>
          <cell r="F374">
            <v>0</v>
          </cell>
          <cell r="G374">
            <v>0</v>
          </cell>
          <cell r="H374">
            <v>1351.9790739564987</v>
          </cell>
          <cell r="I374">
            <v>728.98505792092737</v>
          </cell>
          <cell r="J374">
            <v>-2080.9641318774275</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-1.3642420526593924E-12</v>
          </cell>
        </row>
        <row r="375">
          <cell r="A375" t="str">
            <v>|  Capitalized Interest &amp; Fees</v>
          </cell>
          <cell r="E375">
            <v>0</v>
          </cell>
          <cell r="F375">
            <v>0</v>
          </cell>
          <cell r="G375">
            <v>0</v>
          </cell>
          <cell r="H375">
            <v>0</v>
          </cell>
          <cell r="I375">
            <v>4481.306897778074</v>
          </cell>
          <cell r="J375">
            <v>2622.3127719962508</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7103.6196697743253</v>
          </cell>
        </row>
        <row r="376">
          <cell r="A376" t="str">
            <v>|</v>
          </cell>
        </row>
        <row r="377">
          <cell r="A377" t="str">
            <v>TSA • GE</v>
          </cell>
        </row>
        <row r="378">
          <cell r="A378" t="str">
            <v xml:space="preserve">  Opening Balance</v>
          </cell>
          <cell r="E378">
            <v>0</v>
          </cell>
          <cell r="F378">
            <v>0</v>
          </cell>
          <cell r="G378">
            <v>0</v>
          </cell>
          <cell r="H378">
            <v>801.50999999999829</v>
          </cell>
          <cell r="I378">
            <v>8015.0999999999985</v>
          </cell>
          <cell r="J378">
            <v>80150.999999999913</v>
          </cell>
          <cell r="K378">
            <v>77479.299999999916</v>
          </cell>
          <cell r="L378">
            <v>73471.749999999913</v>
          </cell>
          <cell r="M378">
            <v>69464.199999999924</v>
          </cell>
          <cell r="N378">
            <v>65456.649999999929</v>
          </cell>
          <cell r="O378">
            <v>61449.099999999933</v>
          </cell>
          <cell r="P378">
            <v>57441.549999999937</v>
          </cell>
          <cell r="Q378">
            <v>53433.999999999942</v>
          </cell>
          <cell r="R378">
            <v>49426.449999999946</v>
          </cell>
          <cell r="S378">
            <v>45418.899999999951</v>
          </cell>
          <cell r="T378">
            <v>41411.349999999955</v>
          </cell>
          <cell r="U378">
            <v>37403.799999999959</v>
          </cell>
          <cell r="V378">
            <v>33396.249999999964</v>
          </cell>
          <cell r="W378">
            <v>29388.699999999968</v>
          </cell>
          <cell r="X378">
            <v>25381.149999999972</v>
          </cell>
          <cell r="Y378">
            <v>21373.599999999977</v>
          </cell>
          <cell r="Z378">
            <v>17366.049999999981</v>
          </cell>
          <cell r="AA378">
            <v>13358.499999999985</v>
          </cell>
          <cell r="AB378">
            <v>9350.9499999999898</v>
          </cell>
          <cell r="AC378">
            <v>5343.3999999999942</v>
          </cell>
          <cell r="AD378">
            <v>1335.8499999999985</v>
          </cell>
        </row>
        <row r="379">
          <cell r="A379" t="str">
            <v xml:space="preserve">  Additions</v>
          </cell>
          <cell r="E379">
            <v>0</v>
          </cell>
          <cell r="F379">
            <v>0</v>
          </cell>
          <cell r="G379">
            <v>801.50999999999829</v>
          </cell>
          <cell r="H379">
            <v>7213.59</v>
          </cell>
          <cell r="I379">
            <v>72135.899999999907</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80150.999999999913</v>
          </cell>
        </row>
        <row r="380">
          <cell r="A380" t="str">
            <v xml:space="preserve">  Applied</v>
          </cell>
          <cell r="E380">
            <v>0</v>
          </cell>
          <cell r="F380">
            <v>0</v>
          </cell>
          <cell r="G380">
            <v>0</v>
          </cell>
          <cell r="H380">
            <v>0</v>
          </cell>
          <cell r="I380">
            <v>0</v>
          </cell>
          <cell r="J380">
            <v>-2671.6999999999971</v>
          </cell>
          <cell r="K380">
            <v>-4007.5499999999956</v>
          </cell>
          <cell r="L380">
            <v>-4007.5499999999956</v>
          </cell>
          <cell r="M380">
            <v>-4007.5499999999956</v>
          </cell>
          <cell r="N380">
            <v>-4007.5499999999956</v>
          </cell>
          <cell r="O380">
            <v>-4007.5499999999956</v>
          </cell>
          <cell r="P380">
            <v>-4007.5499999999956</v>
          </cell>
          <cell r="Q380">
            <v>-4007.5499999999956</v>
          </cell>
          <cell r="R380">
            <v>-4007.5499999999956</v>
          </cell>
          <cell r="S380">
            <v>-4007.5499999999956</v>
          </cell>
          <cell r="T380">
            <v>-4007.5499999999956</v>
          </cell>
          <cell r="U380">
            <v>-4007.5499999999956</v>
          </cell>
          <cell r="V380">
            <v>-4007.5499999999956</v>
          </cell>
          <cell r="W380">
            <v>-4007.5499999999956</v>
          </cell>
          <cell r="X380">
            <v>-4007.5499999999956</v>
          </cell>
          <cell r="Y380">
            <v>-4007.5499999999956</v>
          </cell>
          <cell r="Z380">
            <v>-4007.5499999999956</v>
          </cell>
          <cell r="AA380">
            <v>-4007.5499999999956</v>
          </cell>
          <cell r="AB380">
            <v>-4007.5499999999956</v>
          </cell>
          <cell r="AC380">
            <v>-4007.5499999999956</v>
          </cell>
          <cell r="AD380">
            <v>-1335.8499999999985</v>
          </cell>
          <cell r="AE380">
            <v>-80150.999999999913</v>
          </cell>
        </row>
        <row r="381">
          <cell r="A381" t="str">
            <v xml:space="preserve">  Closing Balance</v>
          </cell>
          <cell r="E381">
            <v>0</v>
          </cell>
          <cell r="F381">
            <v>0</v>
          </cell>
          <cell r="G381">
            <v>801.50999999999829</v>
          </cell>
          <cell r="H381">
            <v>8015.0999999999985</v>
          </cell>
          <cell r="I381">
            <v>80150.999999999913</v>
          </cell>
          <cell r="J381">
            <v>77479.299999999916</v>
          </cell>
          <cell r="K381">
            <v>73471.749999999913</v>
          </cell>
          <cell r="L381">
            <v>69464.199999999924</v>
          </cell>
          <cell r="M381">
            <v>65456.649999999929</v>
          </cell>
          <cell r="N381">
            <v>61449.099999999933</v>
          </cell>
          <cell r="O381">
            <v>57441.549999999937</v>
          </cell>
          <cell r="P381">
            <v>53433.999999999942</v>
          </cell>
          <cell r="Q381">
            <v>49426.449999999946</v>
          </cell>
          <cell r="R381">
            <v>45418.899999999951</v>
          </cell>
          <cell r="S381">
            <v>41411.349999999955</v>
          </cell>
          <cell r="T381">
            <v>37403.799999999959</v>
          </cell>
          <cell r="U381">
            <v>33396.249999999964</v>
          </cell>
          <cell r="V381">
            <v>29388.699999999968</v>
          </cell>
          <cell r="W381">
            <v>25381.149999999972</v>
          </cell>
          <cell r="X381">
            <v>21373.599999999977</v>
          </cell>
          <cell r="Y381">
            <v>17366.049999999981</v>
          </cell>
          <cell r="Z381">
            <v>13358.499999999985</v>
          </cell>
          <cell r="AA381">
            <v>9350.9499999999898</v>
          </cell>
          <cell r="AB381">
            <v>5343.3999999999942</v>
          </cell>
          <cell r="AC381">
            <v>1335.8499999999985</v>
          </cell>
          <cell r="AD381">
            <v>0</v>
          </cell>
        </row>
        <row r="382">
          <cell r="A382" t="str">
            <v>|</v>
          </cell>
        </row>
        <row r="383">
          <cell r="A383" t="str">
            <v>BOP</v>
          </cell>
        </row>
        <row r="384">
          <cell r="A384" t="str">
            <v xml:space="preserve">  Opening Balance</v>
          </cell>
          <cell r="E384">
            <v>0</v>
          </cell>
          <cell r="F384">
            <v>0</v>
          </cell>
          <cell r="G384">
            <v>0</v>
          </cell>
          <cell r="H384">
            <v>0</v>
          </cell>
          <cell r="I384">
            <v>3431.7469065500609</v>
          </cell>
          <cell r="J384">
            <v>53320.999999999993</v>
          </cell>
          <cell r="K384">
            <v>51543.633333333324</v>
          </cell>
          <cell r="L384">
            <v>48877.583333333321</v>
          </cell>
          <cell r="M384">
            <v>46211.533333333318</v>
          </cell>
          <cell r="N384">
            <v>43545.483333333315</v>
          </cell>
          <cell r="O384">
            <v>40879.433333333312</v>
          </cell>
          <cell r="P384">
            <v>38213.38333333331</v>
          </cell>
          <cell r="Q384">
            <v>35547.333333333307</v>
          </cell>
          <cell r="R384">
            <v>32881.283333333304</v>
          </cell>
          <cell r="S384">
            <v>30215.233333333304</v>
          </cell>
          <cell r="T384">
            <v>27549.183333333305</v>
          </cell>
          <cell r="U384">
            <v>24883.133333333306</v>
          </cell>
          <cell r="V384">
            <v>22217.083333333307</v>
          </cell>
          <cell r="W384">
            <v>19551.033333333307</v>
          </cell>
          <cell r="X384">
            <v>16884.983333333308</v>
          </cell>
          <cell r="Y384">
            <v>14218.933333333309</v>
          </cell>
          <cell r="Z384">
            <v>11552.88333333331</v>
          </cell>
          <cell r="AA384">
            <v>8886.8333333333103</v>
          </cell>
          <cell r="AB384">
            <v>6220.783333333311</v>
          </cell>
          <cell r="AC384">
            <v>3554.7333333333113</v>
          </cell>
          <cell r="AD384">
            <v>888.68333333331157</v>
          </cell>
        </row>
        <row r="385">
          <cell r="A385" t="str">
            <v xml:space="preserve">  Additions</v>
          </cell>
          <cell r="E385">
            <v>0</v>
          </cell>
          <cell r="F385">
            <v>0</v>
          </cell>
          <cell r="G385">
            <v>0</v>
          </cell>
          <cell r="H385">
            <v>3431.7469065500609</v>
          </cell>
          <cell r="I385">
            <v>49889.25309344993</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53320.999999999993</v>
          </cell>
        </row>
        <row r="386">
          <cell r="A386" t="str">
            <v xml:space="preserve">  Applied</v>
          </cell>
          <cell r="E386">
            <v>0</v>
          </cell>
          <cell r="F386">
            <v>0</v>
          </cell>
          <cell r="G386">
            <v>0</v>
          </cell>
          <cell r="H386">
            <v>0</v>
          </cell>
          <cell r="I386">
            <v>0</v>
          </cell>
          <cell r="J386">
            <v>-1777.3666666666663</v>
          </cell>
          <cell r="K386">
            <v>-2666.0499999999997</v>
          </cell>
          <cell r="L386">
            <v>-2666.0499999999997</v>
          </cell>
          <cell r="M386">
            <v>-2666.0499999999997</v>
          </cell>
          <cell r="N386">
            <v>-2666.0499999999997</v>
          </cell>
          <cell r="O386">
            <v>-2666.0499999999997</v>
          </cell>
          <cell r="P386">
            <v>-2666.0499999999997</v>
          </cell>
          <cell r="Q386">
            <v>-2666.0499999999997</v>
          </cell>
          <cell r="R386">
            <v>-2666.0499999999997</v>
          </cell>
          <cell r="S386">
            <v>-2666.0499999999997</v>
          </cell>
          <cell r="T386">
            <v>-2666.0499999999997</v>
          </cell>
          <cell r="U386">
            <v>-2666.0499999999997</v>
          </cell>
          <cell r="V386">
            <v>-2666.0499999999997</v>
          </cell>
          <cell r="W386">
            <v>-2666.0499999999997</v>
          </cell>
          <cell r="X386">
            <v>-2666.0499999999997</v>
          </cell>
          <cell r="Y386">
            <v>-2666.0499999999997</v>
          </cell>
          <cell r="Z386">
            <v>-2666.0499999999997</v>
          </cell>
          <cell r="AA386">
            <v>-2666.0499999999997</v>
          </cell>
          <cell r="AB386">
            <v>-2666.0499999999997</v>
          </cell>
          <cell r="AC386">
            <v>-2666.0499999999997</v>
          </cell>
          <cell r="AD386">
            <v>-888.68333333331157</v>
          </cell>
          <cell r="AE386">
            <v>-53320.999999999993</v>
          </cell>
        </row>
        <row r="387">
          <cell r="A387" t="str">
            <v xml:space="preserve">  Closing Balance</v>
          </cell>
          <cell r="E387">
            <v>0</v>
          </cell>
          <cell r="F387">
            <v>0</v>
          </cell>
          <cell r="G387">
            <v>0</v>
          </cell>
          <cell r="H387">
            <v>3431.7469065500609</v>
          </cell>
          <cell r="I387">
            <v>53320.999999999993</v>
          </cell>
          <cell r="J387">
            <v>51543.633333333324</v>
          </cell>
          <cell r="K387">
            <v>48877.583333333321</v>
          </cell>
          <cell r="L387">
            <v>46211.533333333318</v>
          </cell>
          <cell r="M387">
            <v>43545.483333333315</v>
          </cell>
          <cell r="N387">
            <v>40879.433333333312</v>
          </cell>
          <cell r="O387">
            <v>38213.38333333331</v>
          </cell>
          <cell r="P387">
            <v>35547.333333333307</v>
          </cell>
          <cell r="Q387">
            <v>32881.283333333304</v>
          </cell>
          <cell r="R387">
            <v>30215.233333333304</v>
          </cell>
          <cell r="S387">
            <v>27549.183333333305</v>
          </cell>
          <cell r="T387">
            <v>24883.133333333306</v>
          </cell>
          <cell r="U387">
            <v>22217.083333333307</v>
          </cell>
          <cell r="V387">
            <v>19551.033333333307</v>
          </cell>
          <cell r="W387">
            <v>16884.983333333308</v>
          </cell>
          <cell r="X387">
            <v>14218.933333333309</v>
          </cell>
          <cell r="Y387">
            <v>11552.88333333331</v>
          </cell>
          <cell r="Z387">
            <v>8886.8333333333103</v>
          </cell>
          <cell r="AA387">
            <v>6220.783333333311</v>
          </cell>
          <cell r="AB387">
            <v>3554.7333333333113</v>
          </cell>
          <cell r="AC387">
            <v>888.68333333331157</v>
          </cell>
          <cell r="AD387">
            <v>0</v>
          </cell>
        </row>
        <row r="388">
          <cell r="A388" t="str">
            <v>|</v>
          </cell>
          <cell r="B388">
            <v>0</v>
          </cell>
        </row>
        <row r="389">
          <cell r="A389" t="str">
            <v>Owners Direct Costs</v>
          </cell>
        </row>
        <row r="390">
          <cell r="A390" t="str">
            <v xml:space="preserve">  Opening Balance</v>
          </cell>
          <cell r="E390">
            <v>0</v>
          </cell>
          <cell r="F390">
            <v>0</v>
          </cell>
          <cell r="G390">
            <v>0</v>
          </cell>
          <cell r="H390">
            <v>0</v>
          </cell>
          <cell r="I390">
            <v>0</v>
          </cell>
          <cell r="J390">
            <v>2958</v>
          </cell>
          <cell r="K390">
            <v>2859.4</v>
          </cell>
          <cell r="L390">
            <v>2711.5</v>
          </cell>
          <cell r="M390">
            <v>2563.6</v>
          </cell>
          <cell r="N390">
            <v>2415.6999999999998</v>
          </cell>
          <cell r="O390">
            <v>2267.7999999999997</v>
          </cell>
          <cell r="P390">
            <v>2119.8999999999996</v>
          </cell>
          <cell r="Q390">
            <v>1971.9999999999995</v>
          </cell>
          <cell r="R390">
            <v>1824.0999999999995</v>
          </cell>
          <cell r="S390">
            <v>1676.1999999999994</v>
          </cell>
          <cell r="T390">
            <v>1528.2999999999993</v>
          </cell>
          <cell r="U390">
            <v>1380.3999999999992</v>
          </cell>
          <cell r="V390">
            <v>1232.4999999999991</v>
          </cell>
          <cell r="W390">
            <v>1084.599999999999</v>
          </cell>
          <cell r="X390">
            <v>936.69999999999902</v>
          </cell>
          <cell r="Y390">
            <v>788.79999999999905</v>
          </cell>
          <cell r="Z390">
            <v>640.89999999999907</v>
          </cell>
          <cell r="AA390">
            <v>492.99999999999909</v>
          </cell>
          <cell r="AB390">
            <v>345.09999999999911</v>
          </cell>
          <cell r="AC390">
            <v>197.19999999999911</v>
          </cell>
          <cell r="AD390">
            <v>49.299999999999102</v>
          </cell>
        </row>
        <row r="391">
          <cell r="A391" t="str">
            <v xml:space="preserve">  Additions</v>
          </cell>
          <cell r="E391">
            <v>0</v>
          </cell>
          <cell r="F391">
            <v>0</v>
          </cell>
          <cell r="G391">
            <v>0</v>
          </cell>
          <cell r="H391">
            <v>0</v>
          </cell>
          <cell r="I391">
            <v>2958</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2958</v>
          </cell>
        </row>
        <row r="392">
          <cell r="A392" t="str">
            <v xml:space="preserve">  Applied</v>
          </cell>
          <cell r="E392">
            <v>0</v>
          </cell>
          <cell r="F392">
            <v>0</v>
          </cell>
          <cell r="G392">
            <v>0</v>
          </cell>
          <cell r="H392">
            <v>0</v>
          </cell>
          <cell r="I392">
            <v>0</v>
          </cell>
          <cell r="J392">
            <v>-98.6</v>
          </cell>
          <cell r="K392">
            <v>-147.9</v>
          </cell>
          <cell r="L392">
            <v>-147.9</v>
          </cell>
          <cell r="M392">
            <v>-147.9</v>
          </cell>
          <cell r="N392">
            <v>-147.9</v>
          </cell>
          <cell r="O392">
            <v>-147.9</v>
          </cell>
          <cell r="P392">
            <v>-147.9</v>
          </cell>
          <cell r="Q392">
            <v>-147.9</v>
          </cell>
          <cell r="R392">
            <v>-147.9</v>
          </cell>
          <cell r="S392">
            <v>-147.9</v>
          </cell>
          <cell r="T392">
            <v>-147.9</v>
          </cell>
          <cell r="U392">
            <v>-147.9</v>
          </cell>
          <cell r="V392">
            <v>-147.9</v>
          </cell>
          <cell r="W392">
            <v>-147.9</v>
          </cell>
          <cell r="X392">
            <v>-147.9</v>
          </cell>
          <cell r="Y392">
            <v>-147.9</v>
          </cell>
          <cell r="Z392">
            <v>-147.9</v>
          </cell>
          <cell r="AA392">
            <v>-147.9</v>
          </cell>
          <cell r="AB392">
            <v>-147.9</v>
          </cell>
          <cell r="AC392">
            <v>-147.9</v>
          </cell>
          <cell r="AD392">
            <v>-49.299999999999102</v>
          </cell>
          <cell r="AE392">
            <v>-2958</v>
          </cell>
        </row>
        <row r="393">
          <cell r="A393" t="str">
            <v xml:space="preserve">  Closing Balance</v>
          </cell>
          <cell r="E393">
            <v>0</v>
          </cell>
          <cell r="F393">
            <v>0</v>
          </cell>
          <cell r="G393">
            <v>0</v>
          </cell>
          <cell r="H393">
            <v>0</v>
          </cell>
          <cell r="I393">
            <v>2958</v>
          </cell>
          <cell r="J393">
            <v>2859.4</v>
          </cell>
          <cell r="K393">
            <v>2711.5</v>
          </cell>
          <cell r="L393">
            <v>2563.6</v>
          </cell>
          <cell r="M393">
            <v>2415.6999999999998</v>
          </cell>
          <cell r="N393">
            <v>2267.7999999999997</v>
          </cell>
          <cell r="O393">
            <v>2119.8999999999996</v>
          </cell>
          <cell r="P393">
            <v>1971.9999999999995</v>
          </cell>
          <cell r="Q393">
            <v>1824.0999999999995</v>
          </cell>
          <cell r="R393">
            <v>1676.1999999999994</v>
          </cell>
          <cell r="S393">
            <v>1528.2999999999993</v>
          </cell>
          <cell r="T393">
            <v>1380.3999999999992</v>
          </cell>
          <cell r="U393">
            <v>1232.4999999999991</v>
          </cell>
          <cell r="V393">
            <v>1084.599999999999</v>
          </cell>
          <cell r="W393">
            <v>936.69999999999902</v>
          </cell>
          <cell r="X393">
            <v>788.79999999999905</v>
          </cell>
          <cell r="Y393">
            <v>640.89999999999907</v>
          </cell>
          <cell r="Z393">
            <v>492.99999999999909</v>
          </cell>
          <cell r="AA393">
            <v>345.09999999999911</v>
          </cell>
          <cell r="AB393">
            <v>197.19999999999911</v>
          </cell>
          <cell r="AC393">
            <v>49.299999999999102</v>
          </cell>
          <cell r="AD393">
            <v>0</v>
          </cell>
        </row>
        <row r="394">
          <cell r="A394" t="str">
            <v>|</v>
          </cell>
        </row>
        <row r="395">
          <cell r="A395" t="str">
            <v>Owners Indirect Costs</v>
          </cell>
        </row>
        <row r="396">
          <cell r="A396" t="str">
            <v xml:space="preserve">  Opening Balance</v>
          </cell>
          <cell r="E396">
            <v>0</v>
          </cell>
          <cell r="F396">
            <v>0</v>
          </cell>
          <cell r="G396">
            <v>0</v>
          </cell>
          <cell r="H396">
            <v>0</v>
          </cell>
          <cell r="I396">
            <v>0</v>
          </cell>
          <cell r="J396">
            <v>1385.7142857142851</v>
          </cell>
          <cell r="K396">
            <v>1875.3333333333326</v>
          </cell>
          <cell r="L396">
            <v>1778.3333333333326</v>
          </cell>
          <cell r="M396">
            <v>1681.3333333333326</v>
          </cell>
          <cell r="N396">
            <v>1584.3333333333326</v>
          </cell>
          <cell r="O396">
            <v>1487.3333333333326</v>
          </cell>
          <cell r="P396">
            <v>1390.3333333333326</v>
          </cell>
          <cell r="Q396">
            <v>1293.3333333333326</v>
          </cell>
          <cell r="R396">
            <v>1196.3333333333326</v>
          </cell>
          <cell r="S396">
            <v>1099.3333333333326</v>
          </cell>
          <cell r="T396">
            <v>1002.3333333333326</v>
          </cell>
          <cell r="U396">
            <v>905.33333333333258</v>
          </cell>
          <cell r="V396">
            <v>808.33333333333258</v>
          </cell>
          <cell r="W396">
            <v>711.33333333333258</v>
          </cell>
          <cell r="X396">
            <v>614.33333333333258</v>
          </cell>
          <cell r="Y396">
            <v>517.33333333333258</v>
          </cell>
          <cell r="Z396">
            <v>420.33333333333263</v>
          </cell>
          <cell r="AA396">
            <v>323.33333333333269</v>
          </cell>
          <cell r="AB396">
            <v>226.33333333333275</v>
          </cell>
          <cell r="AC396">
            <v>129.3333333333328</v>
          </cell>
          <cell r="AD396">
            <v>32.333333333332845</v>
          </cell>
        </row>
        <row r="397">
          <cell r="A397" t="str">
            <v xml:space="preserve">  Additions</v>
          </cell>
          <cell r="E397">
            <v>0</v>
          </cell>
          <cell r="F397">
            <v>0</v>
          </cell>
          <cell r="G397">
            <v>0</v>
          </cell>
          <cell r="H397">
            <v>0</v>
          </cell>
          <cell r="I397">
            <v>1385.7142857142851</v>
          </cell>
          <cell r="J397">
            <v>554.28571428571411</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1939.9999999999991</v>
          </cell>
        </row>
        <row r="398">
          <cell r="A398" t="str">
            <v xml:space="preserve">  Applied</v>
          </cell>
          <cell r="E398">
            <v>0</v>
          </cell>
          <cell r="F398">
            <v>0</v>
          </cell>
          <cell r="G398">
            <v>0</v>
          </cell>
          <cell r="H398">
            <v>0</v>
          </cell>
          <cell r="I398">
            <v>0</v>
          </cell>
          <cell r="J398">
            <v>-64.666666666666629</v>
          </cell>
          <cell r="K398">
            <v>-96.999999999999957</v>
          </cell>
          <cell r="L398">
            <v>-96.999999999999957</v>
          </cell>
          <cell r="M398">
            <v>-96.999999999999957</v>
          </cell>
          <cell r="N398">
            <v>-96.999999999999957</v>
          </cell>
          <cell r="O398">
            <v>-96.999999999999957</v>
          </cell>
          <cell r="P398">
            <v>-96.999999999999957</v>
          </cell>
          <cell r="Q398">
            <v>-96.999999999999957</v>
          </cell>
          <cell r="R398">
            <v>-96.999999999999957</v>
          </cell>
          <cell r="S398">
            <v>-96.999999999999957</v>
          </cell>
          <cell r="T398">
            <v>-96.999999999999957</v>
          </cell>
          <cell r="U398">
            <v>-96.999999999999957</v>
          </cell>
          <cell r="V398">
            <v>-96.999999999999957</v>
          </cell>
          <cell r="W398">
            <v>-96.999999999999957</v>
          </cell>
          <cell r="X398">
            <v>-96.999999999999957</v>
          </cell>
          <cell r="Y398">
            <v>-96.999999999999957</v>
          </cell>
          <cell r="Z398">
            <v>-96.999999999999957</v>
          </cell>
          <cell r="AA398">
            <v>-96.999999999999957</v>
          </cell>
          <cell r="AB398">
            <v>-96.999999999999957</v>
          </cell>
          <cell r="AC398">
            <v>-96.999999999999957</v>
          </cell>
          <cell r="AD398">
            <v>-32.333333333332845</v>
          </cell>
          <cell r="AE398">
            <v>-1939.9999999999991</v>
          </cell>
        </row>
        <row r="399">
          <cell r="A399" t="str">
            <v xml:space="preserve">  Closing Balance</v>
          </cell>
          <cell r="E399">
            <v>0</v>
          </cell>
          <cell r="F399">
            <v>0</v>
          </cell>
          <cell r="G399">
            <v>0</v>
          </cell>
          <cell r="H399">
            <v>0</v>
          </cell>
          <cell r="I399">
            <v>1385.7142857142851</v>
          </cell>
          <cell r="J399">
            <v>1875.3333333333326</v>
          </cell>
          <cell r="K399">
            <v>1778.3333333333326</v>
          </cell>
          <cell r="L399">
            <v>1681.3333333333326</v>
          </cell>
          <cell r="M399">
            <v>1584.3333333333326</v>
          </cell>
          <cell r="N399">
            <v>1487.3333333333326</v>
          </cell>
          <cell r="O399">
            <v>1390.3333333333326</v>
          </cell>
          <cell r="P399">
            <v>1293.3333333333326</v>
          </cell>
          <cell r="Q399">
            <v>1196.3333333333326</v>
          </cell>
          <cell r="R399">
            <v>1099.3333333333326</v>
          </cell>
          <cell r="S399">
            <v>1002.3333333333326</v>
          </cell>
          <cell r="T399">
            <v>905.33333333333258</v>
          </cell>
          <cell r="U399">
            <v>808.33333333333258</v>
          </cell>
          <cell r="V399">
            <v>711.33333333333258</v>
          </cell>
          <cell r="W399">
            <v>614.33333333333258</v>
          </cell>
          <cell r="X399">
            <v>517.33333333333258</v>
          </cell>
          <cell r="Y399">
            <v>420.33333333333263</v>
          </cell>
          <cell r="Z399">
            <v>323.33333333333269</v>
          </cell>
          <cell r="AA399">
            <v>226.33333333333275</v>
          </cell>
          <cell r="AB399">
            <v>129.3333333333328</v>
          </cell>
          <cell r="AC399">
            <v>32.333333333332845</v>
          </cell>
          <cell r="AD399">
            <v>0</v>
          </cell>
        </row>
        <row r="400">
          <cell r="A400" t="str">
            <v>|</v>
          </cell>
        </row>
        <row r="401">
          <cell r="A401" t="str">
            <v>Other Indirects</v>
          </cell>
        </row>
        <row r="402">
          <cell r="A402" t="str">
            <v xml:space="preserve">  Opening Balance</v>
          </cell>
          <cell r="E402">
            <v>0</v>
          </cell>
          <cell r="F402">
            <v>0</v>
          </cell>
          <cell r="G402">
            <v>0</v>
          </cell>
          <cell r="H402">
            <v>0</v>
          </cell>
          <cell r="I402">
            <v>0</v>
          </cell>
          <cell r="J402">
            <v>472.85714285714272</v>
          </cell>
          <cell r="K402">
            <v>639.93333333333317</v>
          </cell>
          <cell r="L402">
            <v>606.83333333333314</v>
          </cell>
          <cell r="M402">
            <v>573.73333333333312</v>
          </cell>
          <cell r="N402">
            <v>540.6333333333331</v>
          </cell>
          <cell r="O402">
            <v>507.53333333333313</v>
          </cell>
          <cell r="P402">
            <v>474.43333333333317</v>
          </cell>
          <cell r="Q402">
            <v>441.3333333333332</v>
          </cell>
          <cell r="R402">
            <v>408.23333333333323</v>
          </cell>
          <cell r="S402">
            <v>375.13333333333327</v>
          </cell>
          <cell r="T402">
            <v>342.0333333333333</v>
          </cell>
          <cell r="U402">
            <v>308.93333333333334</v>
          </cell>
          <cell r="V402">
            <v>275.83333333333337</v>
          </cell>
          <cell r="W402">
            <v>242.73333333333338</v>
          </cell>
          <cell r="X402">
            <v>209.63333333333338</v>
          </cell>
          <cell r="Y402">
            <v>176.53333333333339</v>
          </cell>
          <cell r="Z402">
            <v>143.43333333333339</v>
          </cell>
          <cell r="AA402">
            <v>110.3333333333334</v>
          </cell>
          <cell r="AB402">
            <v>77.233333333333405</v>
          </cell>
          <cell r="AC402">
            <v>44.133333333333418</v>
          </cell>
          <cell r="AD402">
            <v>11.033333333333431</v>
          </cell>
        </row>
        <row r="403">
          <cell r="A403" t="str">
            <v xml:space="preserve">  Additions</v>
          </cell>
          <cell r="E403">
            <v>0</v>
          </cell>
          <cell r="F403">
            <v>0</v>
          </cell>
          <cell r="G403">
            <v>0</v>
          </cell>
          <cell r="H403">
            <v>0</v>
          </cell>
          <cell r="I403">
            <v>472.85714285714272</v>
          </cell>
          <cell r="J403">
            <v>189.14285714285705</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661.99999999999977</v>
          </cell>
        </row>
        <row r="404">
          <cell r="A404" t="str">
            <v xml:space="preserve">  Applied</v>
          </cell>
          <cell r="E404">
            <v>0</v>
          </cell>
          <cell r="F404">
            <v>0</v>
          </cell>
          <cell r="G404">
            <v>0</v>
          </cell>
          <cell r="H404">
            <v>0</v>
          </cell>
          <cell r="I404">
            <v>0</v>
          </cell>
          <cell r="J404">
            <v>-22.066666666666656</v>
          </cell>
          <cell r="K404">
            <v>-33.099999999999987</v>
          </cell>
          <cell r="L404">
            <v>-33.099999999999987</v>
          </cell>
          <cell r="M404">
            <v>-33.099999999999987</v>
          </cell>
          <cell r="N404">
            <v>-33.099999999999987</v>
          </cell>
          <cell r="O404">
            <v>-33.099999999999987</v>
          </cell>
          <cell r="P404">
            <v>-33.099999999999987</v>
          </cell>
          <cell r="Q404">
            <v>-33.099999999999987</v>
          </cell>
          <cell r="R404">
            <v>-33.099999999999987</v>
          </cell>
          <cell r="S404">
            <v>-33.099999999999987</v>
          </cell>
          <cell r="T404">
            <v>-33.099999999999987</v>
          </cell>
          <cell r="U404">
            <v>-33.099999999999987</v>
          </cell>
          <cell r="V404">
            <v>-33.099999999999987</v>
          </cell>
          <cell r="W404">
            <v>-33.099999999999987</v>
          </cell>
          <cell r="X404">
            <v>-33.099999999999987</v>
          </cell>
          <cell r="Y404">
            <v>-33.099999999999987</v>
          </cell>
          <cell r="Z404">
            <v>-33.099999999999987</v>
          </cell>
          <cell r="AA404">
            <v>-33.099999999999987</v>
          </cell>
          <cell r="AB404">
            <v>-33.099999999999987</v>
          </cell>
          <cell r="AC404">
            <v>-33.099999999999987</v>
          </cell>
          <cell r="AD404">
            <v>-11.033333333333328</v>
          </cell>
          <cell r="AE404">
            <v>-661.99999999999977</v>
          </cell>
        </row>
        <row r="405">
          <cell r="A405" t="str">
            <v xml:space="preserve">  Closing Balance</v>
          </cell>
          <cell r="E405">
            <v>0</v>
          </cell>
          <cell r="F405">
            <v>0</v>
          </cell>
          <cell r="G405">
            <v>0</v>
          </cell>
          <cell r="H405">
            <v>0</v>
          </cell>
          <cell r="I405">
            <v>472.85714285714272</v>
          </cell>
          <cell r="J405">
            <v>639.93333333333317</v>
          </cell>
          <cell r="K405">
            <v>606.83333333333314</v>
          </cell>
          <cell r="L405">
            <v>573.73333333333312</v>
          </cell>
          <cell r="M405">
            <v>540.6333333333331</v>
          </cell>
          <cell r="N405">
            <v>507.53333333333313</v>
          </cell>
          <cell r="O405">
            <v>474.43333333333317</v>
          </cell>
          <cell r="P405">
            <v>441.3333333333332</v>
          </cell>
          <cell r="Q405">
            <v>408.23333333333323</v>
          </cell>
          <cell r="R405">
            <v>375.13333333333327</v>
          </cell>
          <cell r="S405">
            <v>342.0333333333333</v>
          </cell>
          <cell r="T405">
            <v>308.93333333333334</v>
          </cell>
          <cell r="U405">
            <v>275.83333333333337</v>
          </cell>
          <cell r="V405">
            <v>242.73333333333338</v>
          </cell>
          <cell r="W405">
            <v>209.63333333333338</v>
          </cell>
          <cell r="X405">
            <v>176.53333333333339</v>
          </cell>
          <cell r="Y405">
            <v>143.43333333333339</v>
          </cell>
          <cell r="Z405">
            <v>110.3333333333334</v>
          </cell>
          <cell r="AA405">
            <v>77.233333333333405</v>
          </cell>
          <cell r="AB405">
            <v>44.133333333333418</v>
          </cell>
          <cell r="AC405">
            <v>11.033333333333431</v>
          </cell>
          <cell r="AD405">
            <v>1.0302869668521453E-13</v>
          </cell>
        </row>
        <row r="406">
          <cell r="A406" t="str">
            <v>|</v>
          </cell>
        </row>
        <row r="407">
          <cell r="A407" t="str">
            <v>|LD</v>
          </cell>
        </row>
        <row r="408">
          <cell r="A408" t="str">
            <v>|  Opening Balance</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row>
        <row r="409">
          <cell r="A409" t="str">
            <v>|  Additions</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row>
        <row r="410">
          <cell r="A410" t="str">
            <v>|  Applied</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row>
        <row r="411">
          <cell r="A411" t="str">
            <v>|  Closing Balance</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row>
        <row r="412">
          <cell r="A412" t="str">
            <v>|</v>
          </cell>
        </row>
        <row r="413">
          <cell r="A413" t="str">
            <v>Development</v>
          </cell>
        </row>
        <row r="414">
          <cell r="A414" t="str">
            <v xml:space="preserve">  Opening Balance</v>
          </cell>
          <cell r="E414">
            <v>0</v>
          </cell>
          <cell r="F414">
            <v>0</v>
          </cell>
          <cell r="G414">
            <v>3000</v>
          </cell>
          <cell r="H414">
            <v>4513.6697650000015</v>
          </cell>
          <cell r="I414">
            <v>6068.248620909093</v>
          </cell>
          <cell r="J414">
            <v>6177.339530000002</v>
          </cell>
          <cell r="K414">
            <v>5971.4282123333351</v>
          </cell>
          <cell r="L414">
            <v>5662.5612358333346</v>
          </cell>
          <cell r="M414">
            <v>5353.6942593333342</v>
          </cell>
          <cell r="N414">
            <v>5044.8272828333338</v>
          </cell>
          <cell r="O414">
            <v>4735.9603063333334</v>
          </cell>
          <cell r="P414">
            <v>4427.093329833333</v>
          </cell>
          <cell r="Q414">
            <v>4118.2263533333326</v>
          </cell>
          <cell r="R414">
            <v>3809.3593768333326</v>
          </cell>
          <cell r="S414">
            <v>3500.4924003333326</v>
          </cell>
          <cell r="T414">
            <v>3191.6254238333327</v>
          </cell>
          <cell r="U414">
            <v>2882.7584473333327</v>
          </cell>
          <cell r="V414">
            <v>2573.8914708333327</v>
          </cell>
          <cell r="W414">
            <v>2265.0244943333328</v>
          </cell>
          <cell r="X414">
            <v>1956.1575178333328</v>
          </cell>
          <cell r="Y414">
            <v>1647.2905413333328</v>
          </cell>
          <cell r="Z414">
            <v>1338.4235648333329</v>
          </cell>
          <cell r="AA414">
            <v>1029.5565883333329</v>
          </cell>
          <cell r="AB414">
            <v>720.68961183333283</v>
          </cell>
          <cell r="AC414">
            <v>411.82263533333276</v>
          </cell>
          <cell r="AD414">
            <v>102.95565883333268</v>
          </cell>
        </row>
        <row r="415">
          <cell r="A415" t="str">
            <v xml:space="preserve">  Additions</v>
          </cell>
          <cell r="E415">
            <v>0</v>
          </cell>
          <cell r="F415">
            <v>3000</v>
          </cell>
          <cell r="G415">
            <v>1513.6697650000012</v>
          </cell>
          <cell r="H415">
            <v>1554.5788559090918</v>
          </cell>
          <cell r="I415">
            <v>109.09090909090911</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6177.339530000002</v>
          </cell>
        </row>
        <row r="416">
          <cell r="A416" t="str">
            <v xml:space="preserve">  Applied</v>
          </cell>
          <cell r="E416">
            <v>0</v>
          </cell>
          <cell r="F416">
            <v>0</v>
          </cell>
          <cell r="G416">
            <v>0</v>
          </cell>
          <cell r="H416">
            <v>0</v>
          </cell>
          <cell r="I416">
            <v>0</v>
          </cell>
          <cell r="J416">
            <v>-205.91131766666672</v>
          </cell>
          <cell r="K416">
            <v>-308.86697650000008</v>
          </cell>
          <cell r="L416">
            <v>-308.86697650000008</v>
          </cell>
          <cell r="M416">
            <v>-308.86697650000008</v>
          </cell>
          <cell r="N416">
            <v>-308.86697650000008</v>
          </cell>
          <cell r="O416">
            <v>-308.86697650000008</v>
          </cell>
          <cell r="P416">
            <v>-308.86697650000008</v>
          </cell>
          <cell r="Q416">
            <v>-308.86697650000008</v>
          </cell>
          <cell r="R416">
            <v>-308.86697650000008</v>
          </cell>
          <cell r="S416">
            <v>-308.86697650000008</v>
          </cell>
          <cell r="T416">
            <v>-308.86697650000008</v>
          </cell>
          <cell r="U416">
            <v>-308.86697650000008</v>
          </cell>
          <cell r="V416">
            <v>-308.86697650000008</v>
          </cell>
          <cell r="W416">
            <v>-308.86697650000008</v>
          </cell>
          <cell r="X416">
            <v>-308.86697650000008</v>
          </cell>
          <cell r="Y416">
            <v>-308.86697650000008</v>
          </cell>
          <cell r="Z416">
            <v>-308.86697650000008</v>
          </cell>
          <cell r="AA416">
            <v>-308.86697650000008</v>
          </cell>
          <cell r="AB416">
            <v>-308.86697650000008</v>
          </cell>
          <cell r="AC416">
            <v>-308.86697650000008</v>
          </cell>
          <cell r="AD416">
            <v>-102.95565883333268</v>
          </cell>
          <cell r="AE416">
            <v>-6177.339530000002</v>
          </cell>
        </row>
        <row r="417">
          <cell r="A417" t="str">
            <v xml:space="preserve">  Closing Balance</v>
          </cell>
          <cell r="E417">
            <v>0</v>
          </cell>
          <cell r="F417">
            <v>3000</v>
          </cell>
          <cell r="G417">
            <v>4513.6697650000015</v>
          </cell>
          <cell r="H417">
            <v>6068.248620909093</v>
          </cell>
          <cell r="I417">
            <v>6177.339530000002</v>
          </cell>
          <cell r="J417">
            <v>5971.4282123333351</v>
          </cell>
          <cell r="K417">
            <v>5662.5612358333346</v>
          </cell>
          <cell r="L417">
            <v>5353.6942593333342</v>
          </cell>
          <cell r="M417">
            <v>5044.8272828333338</v>
          </cell>
          <cell r="N417">
            <v>4735.9603063333334</v>
          </cell>
          <cell r="O417">
            <v>4427.093329833333</v>
          </cell>
          <cell r="P417">
            <v>4118.2263533333326</v>
          </cell>
          <cell r="Q417">
            <v>3809.3593768333326</v>
          </cell>
          <cell r="R417">
            <v>3500.4924003333326</v>
          </cell>
          <cell r="S417">
            <v>3191.6254238333327</v>
          </cell>
          <cell r="T417">
            <v>2882.7584473333327</v>
          </cell>
          <cell r="U417">
            <v>2573.8914708333327</v>
          </cell>
          <cell r="V417">
            <v>2265.0244943333328</v>
          </cell>
          <cell r="W417">
            <v>1956.1575178333328</v>
          </cell>
          <cell r="X417">
            <v>1647.2905413333328</v>
          </cell>
          <cell r="Y417">
            <v>1338.4235648333329</v>
          </cell>
          <cell r="Z417">
            <v>1029.5565883333329</v>
          </cell>
          <cell r="AA417">
            <v>720.68961183333283</v>
          </cell>
          <cell r="AB417">
            <v>411.82263533333276</v>
          </cell>
          <cell r="AC417">
            <v>102.95565883333268</v>
          </cell>
          <cell r="AD417">
            <v>0</v>
          </cell>
        </row>
        <row r="418">
          <cell r="A418" t="str">
            <v>|</v>
          </cell>
        </row>
        <row r="419">
          <cell r="A419" t="str">
            <v>Land</v>
          </cell>
        </row>
        <row r="420">
          <cell r="A420" t="str">
            <v xml:space="preserve">  Opening Balance</v>
          </cell>
          <cell r="E420">
            <v>0</v>
          </cell>
          <cell r="F420">
            <v>0</v>
          </cell>
          <cell r="G420">
            <v>0</v>
          </cell>
          <cell r="H420">
            <v>0</v>
          </cell>
          <cell r="I420">
            <v>0</v>
          </cell>
          <cell r="J420">
            <v>1178.571428571428</v>
          </cell>
          <cell r="K420">
            <v>1594.9999999999991</v>
          </cell>
          <cell r="L420">
            <v>1512.4999999999991</v>
          </cell>
          <cell r="M420">
            <v>1429.9999999999991</v>
          </cell>
          <cell r="N420">
            <v>1347.4999999999991</v>
          </cell>
          <cell r="O420">
            <v>1264.9999999999991</v>
          </cell>
          <cell r="P420">
            <v>1182.4999999999991</v>
          </cell>
          <cell r="Q420">
            <v>1099.9999999999991</v>
          </cell>
          <cell r="R420">
            <v>1017.4999999999991</v>
          </cell>
          <cell r="S420">
            <v>934.99999999999909</v>
          </cell>
          <cell r="T420">
            <v>852.49999999999909</v>
          </cell>
          <cell r="U420">
            <v>769.99999999999909</v>
          </cell>
          <cell r="V420">
            <v>687.49999999999909</v>
          </cell>
          <cell r="W420">
            <v>604.99999999999909</v>
          </cell>
          <cell r="X420">
            <v>522.49999999999909</v>
          </cell>
          <cell r="Y420">
            <v>439.99999999999915</v>
          </cell>
          <cell r="Z420">
            <v>357.4999999999992</v>
          </cell>
          <cell r="AA420">
            <v>274.99999999999926</v>
          </cell>
          <cell r="AB420">
            <v>192.49999999999932</v>
          </cell>
          <cell r="AC420">
            <v>109.99999999999936</v>
          </cell>
          <cell r="AD420">
            <v>27.499999999999403</v>
          </cell>
        </row>
        <row r="421">
          <cell r="A421" t="str">
            <v xml:space="preserve">  Additions</v>
          </cell>
          <cell r="E421">
            <v>0</v>
          </cell>
          <cell r="F421">
            <v>0</v>
          </cell>
          <cell r="G421">
            <v>0</v>
          </cell>
          <cell r="H421">
            <v>0</v>
          </cell>
          <cell r="I421">
            <v>1178.571428571428</v>
          </cell>
          <cell r="J421">
            <v>471.42857142857122</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1649.9999999999991</v>
          </cell>
        </row>
        <row r="422">
          <cell r="A422" t="str">
            <v xml:space="preserve">  Applied</v>
          </cell>
          <cell r="E422">
            <v>0</v>
          </cell>
          <cell r="F422">
            <v>0</v>
          </cell>
          <cell r="G422">
            <v>0</v>
          </cell>
          <cell r="H422">
            <v>0</v>
          </cell>
          <cell r="I422">
            <v>0</v>
          </cell>
          <cell r="J422">
            <v>-54.999999999999972</v>
          </cell>
          <cell r="K422">
            <v>-82.499999999999957</v>
          </cell>
          <cell r="L422">
            <v>-82.499999999999957</v>
          </cell>
          <cell r="M422">
            <v>-82.499999999999957</v>
          </cell>
          <cell r="N422">
            <v>-82.499999999999957</v>
          </cell>
          <cell r="O422">
            <v>-82.499999999999957</v>
          </cell>
          <cell r="P422">
            <v>-82.499999999999957</v>
          </cell>
          <cell r="Q422">
            <v>-82.499999999999957</v>
          </cell>
          <cell r="R422">
            <v>-82.499999999999957</v>
          </cell>
          <cell r="S422">
            <v>-82.499999999999957</v>
          </cell>
          <cell r="T422">
            <v>-82.499999999999957</v>
          </cell>
          <cell r="U422">
            <v>-82.499999999999957</v>
          </cell>
          <cell r="V422">
            <v>-82.499999999999957</v>
          </cell>
          <cell r="W422">
            <v>-82.499999999999957</v>
          </cell>
          <cell r="X422">
            <v>-82.499999999999957</v>
          </cell>
          <cell r="Y422">
            <v>-82.499999999999957</v>
          </cell>
          <cell r="Z422">
            <v>-82.499999999999957</v>
          </cell>
          <cell r="AA422">
            <v>-82.499999999999957</v>
          </cell>
          <cell r="AB422">
            <v>-82.499999999999957</v>
          </cell>
          <cell r="AC422">
            <v>-82.499999999999957</v>
          </cell>
          <cell r="AD422">
            <v>-27.499999999999403</v>
          </cell>
          <cell r="AE422">
            <v>-1649.9999999999989</v>
          </cell>
        </row>
        <row r="423">
          <cell r="A423" t="str">
            <v xml:space="preserve">  Closing Balance</v>
          </cell>
          <cell r="E423">
            <v>0</v>
          </cell>
          <cell r="F423">
            <v>0</v>
          </cell>
          <cell r="G423">
            <v>0</v>
          </cell>
          <cell r="H423">
            <v>0</v>
          </cell>
          <cell r="I423">
            <v>1178.571428571428</v>
          </cell>
          <cell r="J423">
            <v>1594.9999999999991</v>
          </cell>
          <cell r="K423">
            <v>1512.4999999999991</v>
          </cell>
          <cell r="L423">
            <v>1429.9999999999991</v>
          </cell>
          <cell r="M423">
            <v>1347.4999999999991</v>
          </cell>
          <cell r="N423">
            <v>1264.9999999999991</v>
          </cell>
          <cell r="O423">
            <v>1182.4999999999991</v>
          </cell>
          <cell r="P423">
            <v>1099.9999999999991</v>
          </cell>
          <cell r="Q423">
            <v>1017.4999999999991</v>
          </cell>
          <cell r="R423">
            <v>934.99999999999909</v>
          </cell>
          <cell r="S423">
            <v>852.49999999999909</v>
          </cell>
          <cell r="T423">
            <v>769.99999999999909</v>
          </cell>
          <cell r="U423">
            <v>687.49999999999909</v>
          </cell>
          <cell r="V423">
            <v>604.99999999999909</v>
          </cell>
          <cell r="W423">
            <v>522.49999999999909</v>
          </cell>
          <cell r="X423">
            <v>439.99999999999915</v>
          </cell>
          <cell r="Y423">
            <v>357.4999999999992</v>
          </cell>
          <cell r="Z423">
            <v>274.99999999999926</v>
          </cell>
          <cell r="AA423">
            <v>192.49999999999932</v>
          </cell>
          <cell r="AB423">
            <v>109.99999999999936</v>
          </cell>
          <cell r="AC423">
            <v>27.499999999999403</v>
          </cell>
          <cell r="AD423">
            <v>0</v>
          </cell>
        </row>
        <row r="424">
          <cell r="A424" t="str">
            <v>|</v>
          </cell>
        </row>
        <row r="425">
          <cell r="A425" t="str">
            <v>Legal</v>
          </cell>
        </row>
        <row r="426">
          <cell r="A426" t="str">
            <v xml:space="preserve">  Opening Balance</v>
          </cell>
          <cell r="E426">
            <v>0</v>
          </cell>
          <cell r="F426">
            <v>0</v>
          </cell>
          <cell r="G426">
            <v>0</v>
          </cell>
          <cell r="H426">
            <v>0</v>
          </cell>
          <cell r="I426">
            <v>0</v>
          </cell>
          <cell r="J426">
            <v>1500</v>
          </cell>
          <cell r="K426">
            <v>1450</v>
          </cell>
          <cell r="L426">
            <v>1375</v>
          </cell>
          <cell r="M426">
            <v>1300</v>
          </cell>
          <cell r="N426">
            <v>1225</v>
          </cell>
          <cell r="O426">
            <v>1150</v>
          </cell>
          <cell r="P426">
            <v>1075</v>
          </cell>
          <cell r="Q426">
            <v>1000</v>
          </cell>
          <cell r="R426">
            <v>925</v>
          </cell>
          <cell r="S426">
            <v>850</v>
          </cell>
          <cell r="T426">
            <v>775</v>
          </cell>
          <cell r="U426">
            <v>700</v>
          </cell>
          <cell r="V426">
            <v>625</v>
          </cell>
          <cell r="W426">
            <v>550</v>
          </cell>
          <cell r="X426">
            <v>475</v>
          </cell>
          <cell r="Y426">
            <v>400</v>
          </cell>
          <cell r="Z426">
            <v>325</v>
          </cell>
          <cell r="AA426">
            <v>250</v>
          </cell>
          <cell r="AB426">
            <v>175</v>
          </cell>
          <cell r="AC426">
            <v>100</v>
          </cell>
          <cell r="AD426">
            <v>25</v>
          </cell>
        </row>
        <row r="427">
          <cell r="A427" t="str">
            <v xml:space="preserve">  Additions</v>
          </cell>
          <cell r="E427">
            <v>0</v>
          </cell>
          <cell r="F427">
            <v>0</v>
          </cell>
          <cell r="G427">
            <v>0</v>
          </cell>
          <cell r="H427">
            <v>0</v>
          </cell>
          <cell r="I427">
            <v>1500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1500</v>
          </cell>
        </row>
        <row r="428">
          <cell r="A428" t="str">
            <v xml:space="preserve">  Applied</v>
          </cell>
          <cell r="E428">
            <v>0</v>
          </cell>
          <cell r="F428">
            <v>0</v>
          </cell>
          <cell r="G428">
            <v>0</v>
          </cell>
          <cell r="H428">
            <v>0</v>
          </cell>
          <cell r="I428">
            <v>0</v>
          </cell>
          <cell r="J428">
            <v>-50</v>
          </cell>
          <cell r="K428">
            <v>-75</v>
          </cell>
          <cell r="L428">
            <v>-75</v>
          </cell>
          <cell r="M428">
            <v>-75</v>
          </cell>
          <cell r="N428">
            <v>-75</v>
          </cell>
          <cell r="O428">
            <v>-75</v>
          </cell>
          <cell r="P428">
            <v>-75</v>
          </cell>
          <cell r="Q428">
            <v>-75</v>
          </cell>
          <cell r="R428">
            <v>-75</v>
          </cell>
          <cell r="S428">
            <v>-75</v>
          </cell>
          <cell r="T428">
            <v>-75</v>
          </cell>
          <cell r="U428">
            <v>-75</v>
          </cell>
          <cell r="V428">
            <v>-75</v>
          </cell>
          <cell r="W428">
            <v>-75</v>
          </cell>
          <cell r="X428">
            <v>-75</v>
          </cell>
          <cell r="Y428">
            <v>-75</v>
          </cell>
          <cell r="Z428">
            <v>-75</v>
          </cell>
          <cell r="AA428">
            <v>-75</v>
          </cell>
          <cell r="AB428">
            <v>-75</v>
          </cell>
          <cell r="AC428">
            <v>-75</v>
          </cell>
          <cell r="AD428">
            <v>-25</v>
          </cell>
          <cell r="AE428">
            <v>-1500</v>
          </cell>
        </row>
        <row r="429">
          <cell r="A429" t="str">
            <v xml:space="preserve">  Closing Balance</v>
          </cell>
          <cell r="E429">
            <v>0</v>
          </cell>
          <cell r="F429">
            <v>0</v>
          </cell>
          <cell r="G429">
            <v>0</v>
          </cell>
          <cell r="H429">
            <v>0</v>
          </cell>
          <cell r="I429">
            <v>1500</v>
          </cell>
          <cell r="J429">
            <v>1450</v>
          </cell>
          <cell r="K429">
            <v>1375</v>
          </cell>
          <cell r="L429">
            <v>1300</v>
          </cell>
          <cell r="M429">
            <v>1225</v>
          </cell>
          <cell r="N429">
            <v>1150</v>
          </cell>
          <cell r="O429">
            <v>1075</v>
          </cell>
          <cell r="P429">
            <v>1000</v>
          </cell>
          <cell r="Q429">
            <v>925</v>
          </cell>
          <cell r="R429">
            <v>850</v>
          </cell>
          <cell r="S429">
            <v>775</v>
          </cell>
          <cell r="T429">
            <v>700</v>
          </cell>
          <cell r="U429">
            <v>625</v>
          </cell>
          <cell r="V429">
            <v>550</v>
          </cell>
          <cell r="W429">
            <v>475</v>
          </cell>
          <cell r="X429">
            <v>400</v>
          </cell>
          <cell r="Y429">
            <v>325</v>
          </cell>
          <cell r="Z429">
            <v>250</v>
          </cell>
          <cell r="AA429">
            <v>175</v>
          </cell>
          <cell r="AB429">
            <v>100</v>
          </cell>
          <cell r="AC429">
            <v>25</v>
          </cell>
          <cell r="AD429">
            <v>0</v>
          </cell>
        </row>
        <row r="430">
          <cell r="A430" t="str">
            <v>|</v>
          </cell>
        </row>
        <row r="431">
          <cell r="A431" t="str">
            <v>Construction Management</v>
          </cell>
        </row>
        <row r="432">
          <cell r="A432" t="str">
            <v xml:space="preserve">  Opening Balance</v>
          </cell>
          <cell r="E432">
            <v>0</v>
          </cell>
          <cell r="F432">
            <v>0</v>
          </cell>
          <cell r="G432">
            <v>0</v>
          </cell>
          <cell r="H432">
            <v>0</v>
          </cell>
          <cell r="I432">
            <v>0</v>
          </cell>
          <cell r="J432">
            <v>714.28571428571411</v>
          </cell>
          <cell r="K432">
            <v>966.6666666666664</v>
          </cell>
          <cell r="L432">
            <v>916.6666666666664</v>
          </cell>
          <cell r="M432">
            <v>866.6666666666664</v>
          </cell>
          <cell r="N432">
            <v>816.6666666666664</v>
          </cell>
          <cell r="O432">
            <v>766.6666666666664</v>
          </cell>
          <cell r="P432">
            <v>716.6666666666664</v>
          </cell>
          <cell r="Q432">
            <v>666.6666666666664</v>
          </cell>
          <cell r="R432">
            <v>616.6666666666664</v>
          </cell>
          <cell r="S432">
            <v>566.6666666666664</v>
          </cell>
          <cell r="T432">
            <v>516.6666666666664</v>
          </cell>
          <cell r="U432">
            <v>466.6666666666664</v>
          </cell>
          <cell r="V432">
            <v>416.6666666666664</v>
          </cell>
          <cell r="W432">
            <v>366.6666666666664</v>
          </cell>
          <cell r="X432">
            <v>316.6666666666664</v>
          </cell>
          <cell r="Y432">
            <v>266.6666666666664</v>
          </cell>
          <cell r="Z432">
            <v>216.6666666666664</v>
          </cell>
          <cell r="AA432">
            <v>166.6666666666664</v>
          </cell>
          <cell r="AB432">
            <v>116.66666666666642</v>
          </cell>
          <cell r="AC432">
            <v>66.66666666666643</v>
          </cell>
          <cell r="AD432">
            <v>16.666666666666444</v>
          </cell>
        </row>
        <row r="433">
          <cell r="A433" t="str">
            <v xml:space="preserve">  Additions</v>
          </cell>
          <cell r="E433">
            <v>0</v>
          </cell>
          <cell r="F433">
            <v>0</v>
          </cell>
          <cell r="G433">
            <v>0</v>
          </cell>
          <cell r="H433">
            <v>0</v>
          </cell>
          <cell r="I433">
            <v>714.28571428571411</v>
          </cell>
          <cell r="J433">
            <v>285.71428571428561</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999.99999999999977</v>
          </cell>
        </row>
        <row r="434">
          <cell r="A434" t="str">
            <v xml:space="preserve">  Applied</v>
          </cell>
          <cell r="E434">
            <v>0</v>
          </cell>
          <cell r="F434">
            <v>0</v>
          </cell>
          <cell r="G434">
            <v>0</v>
          </cell>
          <cell r="H434">
            <v>0</v>
          </cell>
          <cell r="I434">
            <v>0</v>
          </cell>
          <cell r="J434">
            <v>-33.333333333333321</v>
          </cell>
          <cell r="K434">
            <v>-49.999999999999986</v>
          </cell>
          <cell r="L434">
            <v>-49.999999999999986</v>
          </cell>
          <cell r="M434">
            <v>-49.999999999999986</v>
          </cell>
          <cell r="N434">
            <v>-49.999999999999986</v>
          </cell>
          <cell r="O434">
            <v>-49.999999999999986</v>
          </cell>
          <cell r="P434">
            <v>-49.999999999999986</v>
          </cell>
          <cell r="Q434">
            <v>-49.999999999999986</v>
          </cell>
          <cell r="R434">
            <v>-49.999999999999986</v>
          </cell>
          <cell r="S434">
            <v>-49.999999999999986</v>
          </cell>
          <cell r="T434">
            <v>-49.999999999999986</v>
          </cell>
          <cell r="U434">
            <v>-49.999999999999986</v>
          </cell>
          <cell r="V434">
            <v>-49.999999999999986</v>
          </cell>
          <cell r="W434">
            <v>-49.999999999999986</v>
          </cell>
          <cell r="X434">
            <v>-49.999999999999986</v>
          </cell>
          <cell r="Y434">
            <v>-49.999999999999986</v>
          </cell>
          <cell r="Z434">
            <v>-49.999999999999986</v>
          </cell>
          <cell r="AA434">
            <v>-49.999999999999986</v>
          </cell>
          <cell r="AB434">
            <v>-49.999999999999986</v>
          </cell>
          <cell r="AC434">
            <v>-49.999999999999986</v>
          </cell>
          <cell r="AD434">
            <v>-16.666666666666444</v>
          </cell>
          <cell r="AE434">
            <v>-999.99999999999966</v>
          </cell>
        </row>
        <row r="435">
          <cell r="A435" t="str">
            <v xml:space="preserve">  Closing Balance</v>
          </cell>
          <cell r="E435">
            <v>0</v>
          </cell>
          <cell r="F435">
            <v>0</v>
          </cell>
          <cell r="G435">
            <v>0</v>
          </cell>
          <cell r="H435">
            <v>0</v>
          </cell>
          <cell r="I435">
            <v>714.28571428571411</v>
          </cell>
          <cell r="J435">
            <v>966.6666666666664</v>
          </cell>
          <cell r="K435">
            <v>916.6666666666664</v>
          </cell>
          <cell r="L435">
            <v>866.6666666666664</v>
          </cell>
          <cell r="M435">
            <v>816.6666666666664</v>
          </cell>
          <cell r="N435">
            <v>766.6666666666664</v>
          </cell>
          <cell r="O435">
            <v>716.6666666666664</v>
          </cell>
          <cell r="P435">
            <v>666.6666666666664</v>
          </cell>
          <cell r="Q435">
            <v>616.6666666666664</v>
          </cell>
          <cell r="R435">
            <v>566.6666666666664</v>
          </cell>
          <cell r="S435">
            <v>516.6666666666664</v>
          </cell>
          <cell r="T435">
            <v>466.6666666666664</v>
          </cell>
          <cell r="U435">
            <v>416.6666666666664</v>
          </cell>
          <cell r="V435">
            <v>366.6666666666664</v>
          </cell>
          <cell r="W435">
            <v>316.6666666666664</v>
          </cell>
          <cell r="X435">
            <v>266.6666666666664</v>
          </cell>
          <cell r="Y435">
            <v>216.6666666666664</v>
          </cell>
          <cell r="Z435">
            <v>166.6666666666664</v>
          </cell>
          <cell r="AA435">
            <v>116.66666666666642</v>
          </cell>
          <cell r="AB435">
            <v>66.66666666666643</v>
          </cell>
          <cell r="AC435">
            <v>16.666666666666444</v>
          </cell>
          <cell r="AD435">
            <v>0</v>
          </cell>
        </row>
        <row r="436">
          <cell r="A436" t="str">
            <v>|</v>
          </cell>
        </row>
        <row r="437">
          <cell r="A437" t="str">
            <v>Development Fee</v>
          </cell>
        </row>
        <row r="438">
          <cell r="A438" t="str">
            <v xml:space="preserve">  Opening Balance</v>
          </cell>
          <cell r="E438">
            <v>0</v>
          </cell>
          <cell r="F438">
            <v>0</v>
          </cell>
          <cell r="G438">
            <v>0</v>
          </cell>
          <cell r="H438">
            <v>0</v>
          </cell>
          <cell r="I438">
            <v>0</v>
          </cell>
          <cell r="J438">
            <v>0</v>
          </cell>
          <cell r="K438">
            <v>6766.666666666667</v>
          </cell>
          <cell r="L438">
            <v>6416.666666666667</v>
          </cell>
          <cell r="M438">
            <v>6066.666666666667</v>
          </cell>
          <cell r="N438">
            <v>5716.666666666667</v>
          </cell>
          <cell r="O438">
            <v>5366.666666666667</v>
          </cell>
          <cell r="P438">
            <v>5016.666666666667</v>
          </cell>
          <cell r="Q438">
            <v>4666.666666666667</v>
          </cell>
          <cell r="R438">
            <v>4316.666666666667</v>
          </cell>
          <cell r="S438">
            <v>3966.666666666667</v>
          </cell>
          <cell r="T438">
            <v>3616.666666666667</v>
          </cell>
          <cell r="U438">
            <v>3266.666666666667</v>
          </cell>
          <cell r="V438">
            <v>2916.666666666667</v>
          </cell>
          <cell r="W438">
            <v>2566.666666666667</v>
          </cell>
          <cell r="X438">
            <v>2216.666666666667</v>
          </cell>
          <cell r="Y438">
            <v>1866.666666666667</v>
          </cell>
          <cell r="Z438">
            <v>1516.666666666667</v>
          </cell>
          <cell r="AA438">
            <v>1166.666666666667</v>
          </cell>
          <cell r="AB438">
            <v>816.66666666666697</v>
          </cell>
          <cell r="AC438">
            <v>466.66666666666697</v>
          </cell>
          <cell r="AD438">
            <v>116.66666666666697</v>
          </cell>
        </row>
        <row r="439">
          <cell r="A439" t="str">
            <v xml:space="preserve">  Additions</v>
          </cell>
          <cell r="E439">
            <v>0</v>
          </cell>
          <cell r="F439">
            <v>0</v>
          </cell>
          <cell r="G439">
            <v>0</v>
          </cell>
          <cell r="H439">
            <v>0</v>
          </cell>
          <cell r="I439">
            <v>0</v>
          </cell>
          <cell r="J439">
            <v>7000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7000</v>
          </cell>
        </row>
        <row r="440">
          <cell r="A440" t="str">
            <v xml:space="preserve">  Applied</v>
          </cell>
          <cell r="E440">
            <v>0</v>
          </cell>
          <cell r="F440">
            <v>0</v>
          </cell>
          <cell r="G440">
            <v>0</v>
          </cell>
          <cell r="H440">
            <v>0</v>
          </cell>
          <cell r="I440">
            <v>0</v>
          </cell>
          <cell r="J440">
            <v>-233.33333333333331</v>
          </cell>
          <cell r="K440">
            <v>-350</v>
          </cell>
          <cell r="L440">
            <v>-350</v>
          </cell>
          <cell r="M440">
            <v>-350</v>
          </cell>
          <cell r="N440">
            <v>-350</v>
          </cell>
          <cell r="O440">
            <v>-350</v>
          </cell>
          <cell r="P440">
            <v>-350</v>
          </cell>
          <cell r="Q440">
            <v>-350</v>
          </cell>
          <cell r="R440">
            <v>-350</v>
          </cell>
          <cell r="S440">
            <v>-350</v>
          </cell>
          <cell r="T440">
            <v>-350</v>
          </cell>
          <cell r="U440">
            <v>-350</v>
          </cell>
          <cell r="V440">
            <v>-350</v>
          </cell>
          <cell r="W440">
            <v>-350</v>
          </cell>
          <cell r="X440">
            <v>-350</v>
          </cell>
          <cell r="Y440">
            <v>-350</v>
          </cell>
          <cell r="Z440">
            <v>-350</v>
          </cell>
          <cell r="AA440">
            <v>-350</v>
          </cell>
          <cell r="AB440">
            <v>-350</v>
          </cell>
          <cell r="AC440">
            <v>-350</v>
          </cell>
          <cell r="AD440">
            <v>-116.66666666666666</v>
          </cell>
          <cell r="AE440">
            <v>-7000</v>
          </cell>
        </row>
        <row r="441">
          <cell r="A441" t="str">
            <v xml:space="preserve">  Closing Balance</v>
          </cell>
          <cell r="E441">
            <v>0</v>
          </cell>
          <cell r="F441">
            <v>0</v>
          </cell>
          <cell r="G441">
            <v>0</v>
          </cell>
          <cell r="H441">
            <v>0</v>
          </cell>
          <cell r="I441">
            <v>0</v>
          </cell>
          <cell r="J441">
            <v>6766.666666666667</v>
          </cell>
          <cell r="K441">
            <v>6416.666666666667</v>
          </cell>
          <cell r="L441">
            <v>6066.666666666667</v>
          </cell>
          <cell r="M441">
            <v>5716.666666666667</v>
          </cell>
          <cell r="N441">
            <v>5366.666666666667</v>
          </cell>
          <cell r="O441">
            <v>5016.666666666667</v>
          </cell>
          <cell r="P441">
            <v>4666.666666666667</v>
          </cell>
          <cell r="Q441">
            <v>4316.666666666667</v>
          </cell>
          <cell r="R441">
            <v>3966.666666666667</v>
          </cell>
          <cell r="S441">
            <v>3616.666666666667</v>
          </cell>
          <cell r="T441">
            <v>3266.666666666667</v>
          </cell>
          <cell r="U441">
            <v>2916.666666666667</v>
          </cell>
          <cell r="V441">
            <v>2566.666666666667</v>
          </cell>
          <cell r="W441">
            <v>2216.666666666667</v>
          </cell>
          <cell r="X441">
            <v>1866.666666666667</v>
          </cell>
          <cell r="Y441">
            <v>1516.666666666667</v>
          </cell>
          <cell r="Z441">
            <v>1166.666666666667</v>
          </cell>
          <cell r="AA441">
            <v>816.66666666666697</v>
          </cell>
          <cell r="AB441">
            <v>466.66666666666697</v>
          </cell>
          <cell r="AC441">
            <v>116.66666666666697</v>
          </cell>
          <cell r="AD441">
            <v>3.1263880373444408E-13</v>
          </cell>
        </row>
        <row r="442">
          <cell r="A442" t="str">
            <v>|</v>
          </cell>
        </row>
        <row r="443">
          <cell r="A443" t="str">
            <v>Operations Set Up</v>
          </cell>
        </row>
        <row r="444">
          <cell r="A444" t="str">
            <v xml:space="preserve">  Opening Balance</v>
          </cell>
          <cell r="E444">
            <v>0</v>
          </cell>
          <cell r="F444">
            <v>0</v>
          </cell>
          <cell r="G444">
            <v>0</v>
          </cell>
          <cell r="H444">
            <v>0</v>
          </cell>
          <cell r="I444">
            <v>0</v>
          </cell>
          <cell r="J444">
            <v>764.99999999999909</v>
          </cell>
          <cell r="K444">
            <v>1331.0999999999985</v>
          </cell>
          <cell r="L444">
            <v>1262.2499999999986</v>
          </cell>
          <cell r="M444">
            <v>1193.3999999999987</v>
          </cell>
          <cell r="N444">
            <v>1124.5499999999988</v>
          </cell>
          <cell r="O444">
            <v>1055.6999999999989</v>
          </cell>
          <cell r="P444">
            <v>986.849999999999</v>
          </cell>
          <cell r="Q444">
            <v>917.99999999999909</v>
          </cell>
          <cell r="R444">
            <v>849.14999999999918</v>
          </cell>
          <cell r="S444">
            <v>780.29999999999927</v>
          </cell>
          <cell r="T444">
            <v>711.44999999999936</v>
          </cell>
          <cell r="U444">
            <v>642.59999999999945</v>
          </cell>
          <cell r="V444">
            <v>573.74999999999955</v>
          </cell>
          <cell r="W444">
            <v>504.89999999999964</v>
          </cell>
          <cell r="X444">
            <v>436.04999999999973</v>
          </cell>
          <cell r="Y444">
            <v>367.19999999999982</v>
          </cell>
          <cell r="Z444">
            <v>298.34999999999991</v>
          </cell>
          <cell r="AA444">
            <v>229.5</v>
          </cell>
          <cell r="AB444">
            <v>160.65000000000009</v>
          </cell>
          <cell r="AC444">
            <v>91.800000000000168</v>
          </cell>
          <cell r="AD444">
            <v>22.950000000000244</v>
          </cell>
        </row>
        <row r="445">
          <cell r="A445" t="str">
            <v xml:space="preserve">  Additions</v>
          </cell>
          <cell r="E445">
            <v>0</v>
          </cell>
          <cell r="F445">
            <v>0</v>
          </cell>
          <cell r="G445">
            <v>0</v>
          </cell>
          <cell r="H445">
            <v>0</v>
          </cell>
          <cell r="I445">
            <v>764.99999999999909</v>
          </cell>
          <cell r="J445">
            <v>611.99999999999932</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1376.9999999999984</v>
          </cell>
        </row>
        <row r="446">
          <cell r="A446" t="str">
            <v xml:space="preserve">  Applied</v>
          </cell>
          <cell r="E446">
            <v>0</v>
          </cell>
          <cell r="F446">
            <v>0</v>
          </cell>
          <cell r="G446">
            <v>0</v>
          </cell>
          <cell r="H446">
            <v>0</v>
          </cell>
          <cell r="I446">
            <v>0</v>
          </cell>
          <cell r="J446">
            <v>-45.899999999999949</v>
          </cell>
          <cell r="K446">
            <v>-68.849999999999923</v>
          </cell>
          <cell r="L446">
            <v>-68.849999999999923</v>
          </cell>
          <cell r="M446">
            <v>-68.849999999999923</v>
          </cell>
          <cell r="N446">
            <v>-68.849999999999923</v>
          </cell>
          <cell r="O446">
            <v>-68.849999999999923</v>
          </cell>
          <cell r="P446">
            <v>-68.849999999999923</v>
          </cell>
          <cell r="Q446">
            <v>-68.849999999999923</v>
          </cell>
          <cell r="R446">
            <v>-68.849999999999923</v>
          </cell>
          <cell r="S446">
            <v>-68.849999999999923</v>
          </cell>
          <cell r="T446">
            <v>-68.849999999999923</v>
          </cell>
          <cell r="U446">
            <v>-68.849999999999923</v>
          </cell>
          <cell r="V446">
            <v>-68.849999999999923</v>
          </cell>
          <cell r="W446">
            <v>-68.849999999999923</v>
          </cell>
          <cell r="X446">
            <v>-68.849999999999923</v>
          </cell>
          <cell r="Y446">
            <v>-68.849999999999923</v>
          </cell>
          <cell r="Z446">
            <v>-68.849999999999923</v>
          </cell>
          <cell r="AA446">
            <v>-68.849999999999923</v>
          </cell>
          <cell r="AB446">
            <v>-68.849999999999923</v>
          </cell>
          <cell r="AC446">
            <v>-68.849999999999923</v>
          </cell>
          <cell r="AD446">
            <v>-22.949999999999974</v>
          </cell>
          <cell r="AE446">
            <v>-1376.9999999999984</v>
          </cell>
        </row>
        <row r="447">
          <cell r="A447" t="str">
            <v xml:space="preserve">  Closing Balance</v>
          </cell>
          <cell r="E447">
            <v>0</v>
          </cell>
          <cell r="F447">
            <v>0</v>
          </cell>
          <cell r="G447">
            <v>0</v>
          </cell>
          <cell r="H447">
            <v>0</v>
          </cell>
          <cell r="I447">
            <v>764.99999999999909</v>
          </cell>
          <cell r="J447">
            <v>1331.0999999999985</v>
          </cell>
          <cell r="K447">
            <v>1262.2499999999986</v>
          </cell>
          <cell r="L447">
            <v>1193.3999999999987</v>
          </cell>
          <cell r="M447">
            <v>1124.5499999999988</v>
          </cell>
          <cell r="N447">
            <v>1055.6999999999989</v>
          </cell>
          <cell r="O447">
            <v>986.849999999999</v>
          </cell>
          <cell r="P447">
            <v>917.99999999999909</v>
          </cell>
          <cell r="Q447">
            <v>849.14999999999918</v>
          </cell>
          <cell r="R447">
            <v>780.29999999999927</v>
          </cell>
          <cell r="S447">
            <v>711.44999999999936</v>
          </cell>
          <cell r="T447">
            <v>642.59999999999945</v>
          </cell>
          <cell r="U447">
            <v>573.74999999999955</v>
          </cell>
          <cell r="V447">
            <v>504.89999999999964</v>
          </cell>
          <cell r="W447">
            <v>436.04999999999973</v>
          </cell>
          <cell r="X447">
            <v>367.19999999999982</v>
          </cell>
          <cell r="Y447">
            <v>298.34999999999991</v>
          </cell>
          <cell r="Z447">
            <v>229.5</v>
          </cell>
          <cell r="AA447">
            <v>160.65000000000009</v>
          </cell>
          <cell r="AB447">
            <v>91.800000000000168</v>
          </cell>
          <cell r="AC447">
            <v>22.950000000000244</v>
          </cell>
          <cell r="AD447">
            <v>2.7000623958883807E-13</v>
          </cell>
        </row>
        <row r="448">
          <cell r="A448" t="str">
            <v>|</v>
          </cell>
        </row>
        <row r="449">
          <cell r="A449" t="str">
            <v>Commissioning</v>
          </cell>
        </row>
        <row r="450">
          <cell r="A450" t="str">
            <v xml:space="preserve">  Opening Balance</v>
          </cell>
          <cell r="E450">
            <v>0</v>
          </cell>
          <cell r="F450">
            <v>0</v>
          </cell>
          <cell r="G450">
            <v>0</v>
          </cell>
          <cell r="H450">
            <v>0</v>
          </cell>
          <cell r="I450">
            <v>0</v>
          </cell>
          <cell r="J450">
            <v>312.49999999999966</v>
          </cell>
          <cell r="K450">
            <v>543.74999999999932</v>
          </cell>
          <cell r="L450">
            <v>515.62499999999932</v>
          </cell>
          <cell r="M450">
            <v>487.49999999999937</v>
          </cell>
          <cell r="N450">
            <v>459.37499999999943</v>
          </cell>
          <cell r="O450">
            <v>431.24999999999949</v>
          </cell>
          <cell r="P450">
            <v>403.12499999999955</v>
          </cell>
          <cell r="Q450">
            <v>374.9999999999996</v>
          </cell>
          <cell r="R450">
            <v>346.87499999999966</v>
          </cell>
          <cell r="S450">
            <v>318.74999999999972</v>
          </cell>
          <cell r="T450">
            <v>290.62499999999977</v>
          </cell>
          <cell r="U450">
            <v>262.49999999999983</v>
          </cell>
          <cell r="V450">
            <v>234.37499999999986</v>
          </cell>
          <cell r="W450">
            <v>206.24999999999989</v>
          </cell>
          <cell r="X450">
            <v>178.12499999999991</v>
          </cell>
          <cell r="Y450">
            <v>149.99999999999994</v>
          </cell>
          <cell r="Z450">
            <v>121.87499999999997</v>
          </cell>
          <cell r="AA450">
            <v>93.75</v>
          </cell>
          <cell r="AB450">
            <v>65.625000000000028</v>
          </cell>
          <cell r="AC450">
            <v>37.500000000000064</v>
          </cell>
          <cell r="AD450">
            <v>9.3750000000000995</v>
          </cell>
        </row>
        <row r="451">
          <cell r="A451" t="str">
            <v xml:space="preserve">  Additions</v>
          </cell>
          <cell r="E451">
            <v>0</v>
          </cell>
          <cell r="F451">
            <v>0</v>
          </cell>
          <cell r="G451">
            <v>0</v>
          </cell>
          <cell r="H451">
            <v>0</v>
          </cell>
          <cell r="I451">
            <v>312.49999999999966</v>
          </cell>
          <cell r="J451">
            <v>249.99999999999972</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562.49999999999932</v>
          </cell>
        </row>
        <row r="452">
          <cell r="A452" t="str">
            <v xml:space="preserve">  Applied</v>
          </cell>
          <cell r="E452">
            <v>0</v>
          </cell>
          <cell r="F452">
            <v>0</v>
          </cell>
          <cell r="G452">
            <v>0</v>
          </cell>
          <cell r="H452">
            <v>0</v>
          </cell>
          <cell r="I452">
            <v>0</v>
          </cell>
          <cell r="J452">
            <v>-18.749999999999975</v>
          </cell>
          <cell r="K452">
            <v>-28.124999999999964</v>
          </cell>
          <cell r="L452">
            <v>-28.124999999999964</v>
          </cell>
          <cell r="M452">
            <v>-28.124999999999964</v>
          </cell>
          <cell r="N452">
            <v>-28.124999999999964</v>
          </cell>
          <cell r="O452">
            <v>-28.124999999999964</v>
          </cell>
          <cell r="P452">
            <v>-28.124999999999964</v>
          </cell>
          <cell r="Q452">
            <v>-28.124999999999964</v>
          </cell>
          <cell r="R452">
            <v>-28.124999999999964</v>
          </cell>
          <cell r="S452">
            <v>-28.124999999999964</v>
          </cell>
          <cell r="T452">
            <v>-28.124999999999964</v>
          </cell>
          <cell r="U452">
            <v>-28.124999999999964</v>
          </cell>
          <cell r="V452">
            <v>-28.124999999999964</v>
          </cell>
          <cell r="W452">
            <v>-28.124999999999964</v>
          </cell>
          <cell r="X452">
            <v>-28.124999999999964</v>
          </cell>
          <cell r="Y452">
            <v>-28.124999999999964</v>
          </cell>
          <cell r="Z452">
            <v>-28.124999999999964</v>
          </cell>
          <cell r="AA452">
            <v>-28.124999999999964</v>
          </cell>
          <cell r="AB452">
            <v>-28.124999999999964</v>
          </cell>
          <cell r="AC452">
            <v>-28.124999999999964</v>
          </cell>
          <cell r="AD452">
            <v>-9.3749999999999876</v>
          </cell>
          <cell r="AE452">
            <v>-562.4999999999992</v>
          </cell>
        </row>
        <row r="453">
          <cell r="A453" t="str">
            <v xml:space="preserve">  Closing Balance</v>
          </cell>
          <cell r="E453">
            <v>0</v>
          </cell>
          <cell r="F453">
            <v>0</v>
          </cell>
          <cell r="G453">
            <v>0</v>
          </cell>
          <cell r="H453">
            <v>0</v>
          </cell>
          <cell r="I453">
            <v>312.49999999999966</v>
          </cell>
          <cell r="J453">
            <v>543.74999999999932</v>
          </cell>
          <cell r="K453">
            <v>515.62499999999932</v>
          </cell>
          <cell r="L453">
            <v>487.49999999999937</v>
          </cell>
          <cell r="M453">
            <v>459.37499999999943</v>
          </cell>
          <cell r="N453">
            <v>431.24999999999949</v>
          </cell>
          <cell r="O453">
            <v>403.12499999999955</v>
          </cell>
          <cell r="P453">
            <v>374.9999999999996</v>
          </cell>
          <cell r="Q453">
            <v>346.87499999999966</v>
          </cell>
          <cell r="R453">
            <v>318.74999999999972</v>
          </cell>
          <cell r="S453">
            <v>290.62499999999977</v>
          </cell>
          <cell r="T453">
            <v>262.49999999999983</v>
          </cell>
          <cell r="U453">
            <v>234.37499999999986</v>
          </cell>
          <cell r="V453">
            <v>206.24999999999989</v>
          </cell>
          <cell r="W453">
            <v>178.12499999999991</v>
          </cell>
          <cell r="X453">
            <v>149.99999999999994</v>
          </cell>
          <cell r="Y453">
            <v>121.87499999999997</v>
          </cell>
          <cell r="Z453">
            <v>93.75</v>
          </cell>
          <cell r="AA453">
            <v>65.625000000000028</v>
          </cell>
          <cell r="AB453">
            <v>37.500000000000064</v>
          </cell>
          <cell r="AC453">
            <v>9.3750000000000995</v>
          </cell>
          <cell r="AD453">
            <v>1.1191048088221578E-13</v>
          </cell>
        </row>
        <row r="454">
          <cell r="A454" t="str">
            <v>|</v>
          </cell>
        </row>
        <row r="455">
          <cell r="A455" t="str">
            <v>Contingencies</v>
          </cell>
        </row>
        <row r="456">
          <cell r="A456" t="str">
            <v xml:space="preserve">  Opening Balance</v>
          </cell>
          <cell r="E456">
            <v>0</v>
          </cell>
          <cell r="F456">
            <v>0</v>
          </cell>
          <cell r="G456">
            <v>0</v>
          </cell>
          <cell r="H456">
            <v>0</v>
          </cell>
          <cell r="I456">
            <v>0</v>
          </cell>
          <cell r="J456">
            <v>0</v>
          </cell>
          <cell r="K456">
            <v>4791.8275279890868</v>
          </cell>
          <cell r="L456">
            <v>4543.9743799896514</v>
          </cell>
          <cell r="M456">
            <v>4296.1212319902161</v>
          </cell>
          <cell r="N456">
            <v>4048.2680839907807</v>
          </cell>
          <cell r="O456">
            <v>3800.4149359913454</v>
          </cell>
          <cell r="P456">
            <v>3552.56178799191</v>
          </cell>
          <cell r="Q456">
            <v>3304.7086399924747</v>
          </cell>
          <cell r="R456">
            <v>3056.8554919930393</v>
          </cell>
          <cell r="S456">
            <v>2809.002343993604</v>
          </cell>
          <cell r="T456">
            <v>2561.1491959941686</v>
          </cell>
          <cell r="U456">
            <v>2313.2960479947333</v>
          </cell>
          <cell r="V456">
            <v>2065.4428999952979</v>
          </cell>
          <cell r="W456">
            <v>1817.5897519958623</v>
          </cell>
          <cell r="X456">
            <v>1569.7366039964268</v>
          </cell>
          <cell r="Y456">
            <v>1321.8834559969912</v>
          </cell>
          <cell r="Z456">
            <v>1074.0303079975556</v>
          </cell>
          <cell r="AA456">
            <v>826.17715999812003</v>
          </cell>
          <cell r="AB456">
            <v>578.32401199868445</v>
          </cell>
          <cell r="AC456">
            <v>330.47086399924893</v>
          </cell>
          <cell r="AD456">
            <v>82.617715999813413</v>
          </cell>
        </row>
        <row r="457">
          <cell r="A457" t="str">
            <v xml:space="preserve">  Additions</v>
          </cell>
          <cell r="E457">
            <v>0</v>
          </cell>
          <cell r="F457">
            <v>0</v>
          </cell>
          <cell r="G457">
            <v>0</v>
          </cell>
          <cell r="H457">
            <v>0</v>
          </cell>
          <cell r="I457">
            <v>0</v>
          </cell>
          <cell r="J457">
            <v>4957.0629599887106</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4957.0629599887106</v>
          </cell>
        </row>
        <row r="458">
          <cell r="A458" t="str">
            <v xml:space="preserve">  Applied</v>
          </cell>
          <cell r="E458">
            <v>0</v>
          </cell>
          <cell r="F458">
            <v>0</v>
          </cell>
          <cell r="G458">
            <v>0</v>
          </cell>
          <cell r="H458">
            <v>0</v>
          </cell>
          <cell r="I458">
            <v>0</v>
          </cell>
          <cell r="J458">
            <v>-165.23543199962367</v>
          </cell>
          <cell r="K458">
            <v>-247.85314799943552</v>
          </cell>
          <cell r="L458">
            <v>-247.85314799943552</v>
          </cell>
          <cell r="M458">
            <v>-247.85314799943552</v>
          </cell>
          <cell r="N458">
            <v>-247.85314799943552</v>
          </cell>
          <cell r="O458">
            <v>-247.85314799943552</v>
          </cell>
          <cell r="P458">
            <v>-247.85314799943552</v>
          </cell>
          <cell r="Q458">
            <v>-247.85314799943552</v>
          </cell>
          <cell r="R458">
            <v>-247.85314799943552</v>
          </cell>
          <cell r="S458">
            <v>-247.85314799943552</v>
          </cell>
          <cell r="T458">
            <v>-247.85314799943552</v>
          </cell>
          <cell r="U458">
            <v>-247.85314799943552</v>
          </cell>
          <cell r="V458">
            <v>-247.85314799943552</v>
          </cell>
          <cell r="W458">
            <v>-247.85314799943552</v>
          </cell>
          <cell r="X458">
            <v>-247.85314799943552</v>
          </cell>
          <cell r="Y458">
            <v>-247.85314799943552</v>
          </cell>
          <cell r="Z458">
            <v>-247.85314799943552</v>
          </cell>
          <cell r="AA458">
            <v>-247.85314799943552</v>
          </cell>
          <cell r="AB458">
            <v>-247.85314799943552</v>
          </cell>
          <cell r="AC458">
            <v>-247.85314799943552</v>
          </cell>
          <cell r="AD458">
            <v>-82.617715999811836</v>
          </cell>
          <cell r="AE458">
            <v>-4957.0629599887088</v>
          </cell>
        </row>
        <row r="459">
          <cell r="A459" t="str">
            <v xml:space="preserve">  Closing Balance</v>
          </cell>
          <cell r="E459">
            <v>0</v>
          </cell>
          <cell r="F459">
            <v>0</v>
          </cell>
          <cell r="G459">
            <v>0</v>
          </cell>
          <cell r="H459">
            <v>0</v>
          </cell>
          <cell r="I459">
            <v>0</v>
          </cell>
          <cell r="J459">
            <v>4791.8275279890868</v>
          </cell>
          <cell r="K459">
            <v>4543.9743799896514</v>
          </cell>
          <cell r="L459">
            <v>4296.1212319902161</v>
          </cell>
          <cell r="M459">
            <v>4048.2680839907807</v>
          </cell>
          <cell r="N459">
            <v>3800.4149359913454</v>
          </cell>
          <cell r="O459">
            <v>3552.56178799191</v>
          </cell>
          <cell r="P459">
            <v>3304.7086399924747</v>
          </cell>
          <cell r="Q459">
            <v>3056.8554919930393</v>
          </cell>
          <cell r="R459">
            <v>2809.002343993604</v>
          </cell>
          <cell r="S459">
            <v>2561.1491959941686</v>
          </cell>
          <cell r="T459">
            <v>2313.2960479947333</v>
          </cell>
          <cell r="U459">
            <v>2065.4428999952979</v>
          </cell>
          <cell r="V459">
            <v>1817.5897519958623</v>
          </cell>
          <cell r="W459">
            <v>1569.7366039964268</v>
          </cell>
          <cell r="X459">
            <v>1321.8834559969912</v>
          </cell>
          <cell r="Y459">
            <v>1074.0303079975556</v>
          </cell>
          <cell r="Z459">
            <v>826.17715999812003</v>
          </cell>
          <cell r="AA459">
            <v>578.32401199868445</v>
          </cell>
          <cell r="AB459">
            <v>330.47086399924893</v>
          </cell>
          <cell r="AC459">
            <v>82.617715999813413</v>
          </cell>
          <cell r="AD459">
            <v>1.5774048733874224E-12</v>
          </cell>
        </row>
        <row r="460">
          <cell r="A460" t="str">
            <v>|</v>
          </cell>
        </row>
        <row r="461">
          <cell r="A461" t="str">
            <v>HST</v>
          </cell>
        </row>
        <row r="462">
          <cell r="A462" t="str">
            <v xml:space="preserve">  Opening Balance</v>
          </cell>
          <cell r="E462">
            <v>0</v>
          </cell>
          <cell r="F462">
            <v>0</v>
          </cell>
          <cell r="G462">
            <v>0</v>
          </cell>
          <cell r="H462">
            <v>0</v>
          </cell>
          <cell r="I462">
            <v>1351.9790739564987</v>
          </cell>
          <cell r="J462">
            <v>2080.9641318774261</v>
          </cell>
          <cell r="K462">
            <v>0</v>
          </cell>
          <cell r="L462">
            <v>6.8212102632969615E-14</v>
          </cell>
          <cell r="M462">
            <v>1.3642420526593923E-13</v>
          </cell>
          <cell r="N462">
            <v>2.0463630789890883E-13</v>
          </cell>
          <cell r="O462">
            <v>2.7284841053187846E-13</v>
          </cell>
          <cell r="P462">
            <v>3.4106051316484809E-13</v>
          </cell>
          <cell r="Q462">
            <v>4.0927261579781772E-13</v>
          </cell>
          <cell r="R462">
            <v>4.7748471843078735E-13</v>
          </cell>
          <cell r="S462">
            <v>5.4569682106375692E-13</v>
          </cell>
          <cell r="T462">
            <v>6.139089236967265E-13</v>
          </cell>
          <cell r="U462">
            <v>6.8212102632969608E-13</v>
          </cell>
          <cell r="V462">
            <v>7.5033312896266565E-13</v>
          </cell>
          <cell r="W462">
            <v>8.1854523159563523E-13</v>
          </cell>
          <cell r="X462">
            <v>8.8675733422860481E-13</v>
          </cell>
          <cell r="Y462">
            <v>9.5496943686157449E-13</v>
          </cell>
          <cell r="Z462">
            <v>1.0231815394945441E-12</v>
          </cell>
          <cell r="AA462">
            <v>1.0913936421275136E-12</v>
          </cell>
          <cell r="AB462">
            <v>1.1596057447604832E-12</v>
          </cell>
          <cell r="AC462">
            <v>1.2278178473934528E-12</v>
          </cell>
          <cell r="AD462">
            <v>1.2960299500264224E-12</v>
          </cell>
        </row>
        <row r="463">
          <cell r="A463" t="str">
            <v xml:space="preserve">  Additions</v>
          </cell>
          <cell r="E463">
            <v>0</v>
          </cell>
          <cell r="F463">
            <v>0</v>
          </cell>
          <cell r="G463">
            <v>0</v>
          </cell>
          <cell r="H463">
            <v>1351.9790739564987</v>
          </cell>
          <cell r="I463">
            <v>728.98505792092737</v>
          </cell>
          <cell r="J463">
            <v>-2080.9641318774275</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-1.3642420526593924E-12</v>
          </cell>
        </row>
        <row r="464">
          <cell r="A464" t="str">
            <v xml:space="preserve">  Applied</v>
          </cell>
          <cell r="E464">
            <v>0</v>
          </cell>
          <cell r="F464">
            <v>0</v>
          </cell>
          <cell r="G464">
            <v>0</v>
          </cell>
          <cell r="H464">
            <v>0</v>
          </cell>
          <cell r="I464">
            <v>0</v>
          </cell>
          <cell r="J464">
            <v>1.3642420526593924E-12</v>
          </cell>
          <cell r="K464">
            <v>6.8212102632969615E-14</v>
          </cell>
          <cell r="L464">
            <v>6.8212102632969615E-14</v>
          </cell>
          <cell r="M464">
            <v>6.8212102632969615E-14</v>
          </cell>
          <cell r="N464">
            <v>6.8212102632969615E-14</v>
          </cell>
          <cell r="O464">
            <v>6.8212102632969615E-14</v>
          </cell>
          <cell r="P464">
            <v>6.8212102632969615E-14</v>
          </cell>
          <cell r="Q464">
            <v>6.8212102632969615E-14</v>
          </cell>
          <cell r="R464">
            <v>6.8212102632969615E-14</v>
          </cell>
          <cell r="S464">
            <v>6.8212102632969615E-14</v>
          </cell>
          <cell r="T464">
            <v>6.8212102632969615E-14</v>
          </cell>
          <cell r="U464">
            <v>6.8212102632969615E-14</v>
          </cell>
          <cell r="V464">
            <v>6.8212102632969615E-14</v>
          </cell>
          <cell r="W464">
            <v>6.8212102632969615E-14</v>
          </cell>
          <cell r="X464">
            <v>6.8212102632969615E-14</v>
          </cell>
          <cell r="Y464">
            <v>6.8212102632969615E-14</v>
          </cell>
          <cell r="Z464">
            <v>6.8212102632969615E-14</v>
          </cell>
          <cell r="AA464">
            <v>6.8212102632969615E-14</v>
          </cell>
          <cell r="AB464">
            <v>6.8212102632969615E-14</v>
          </cell>
          <cell r="AC464">
            <v>6.8212102632969615E-14</v>
          </cell>
          <cell r="AD464">
            <v>2.2737367544323204E-14</v>
          </cell>
          <cell r="AE464">
            <v>2.6830093702301401E-12</v>
          </cell>
        </row>
        <row r="465">
          <cell r="A465" t="str">
            <v xml:space="preserve">  Closing Balance</v>
          </cell>
          <cell r="E465">
            <v>0</v>
          </cell>
          <cell r="F465">
            <v>0</v>
          </cell>
          <cell r="G465">
            <v>0</v>
          </cell>
          <cell r="H465">
            <v>1351.9790739564987</v>
          </cell>
          <cell r="I465">
            <v>2080.9641318774261</v>
          </cell>
          <cell r="J465">
            <v>0</v>
          </cell>
          <cell r="K465">
            <v>6.8212102632969615E-14</v>
          </cell>
          <cell r="L465">
            <v>1.3642420526593923E-13</v>
          </cell>
          <cell r="M465">
            <v>2.0463630789890883E-13</v>
          </cell>
          <cell r="N465">
            <v>2.7284841053187846E-13</v>
          </cell>
          <cell r="O465">
            <v>3.4106051316484809E-13</v>
          </cell>
          <cell r="P465">
            <v>4.0927261579781772E-13</v>
          </cell>
          <cell r="Q465">
            <v>4.7748471843078735E-13</v>
          </cell>
          <cell r="R465">
            <v>5.4569682106375692E-13</v>
          </cell>
          <cell r="S465">
            <v>6.139089236967265E-13</v>
          </cell>
          <cell r="T465">
            <v>6.8212102632969608E-13</v>
          </cell>
          <cell r="U465">
            <v>7.5033312896266565E-13</v>
          </cell>
          <cell r="V465">
            <v>8.1854523159563523E-13</v>
          </cell>
          <cell r="W465">
            <v>8.8675733422860481E-13</v>
          </cell>
          <cell r="X465">
            <v>9.5496943686157449E-13</v>
          </cell>
          <cell r="Y465">
            <v>1.0231815394945441E-12</v>
          </cell>
          <cell r="Z465">
            <v>1.0913936421275136E-12</v>
          </cell>
          <cell r="AA465">
            <v>1.1596057447604832E-12</v>
          </cell>
          <cell r="AB465">
            <v>1.2278178473934528E-12</v>
          </cell>
          <cell r="AC465">
            <v>1.2960299500264224E-12</v>
          </cell>
          <cell r="AD465">
            <v>1.3187673175707455E-12</v>
          </cell>
        </row>
        <row r="466">
          <cell r="A466" t="str">
            <v>|</v>
          </cell>
        </row>
        <row r="467">
          <cell r="A467" t="str">
            <v>Capitalized Interest &amp; Fees</v>
          </cell>
        </row>
        <row r="468">
          <cell r="A468" t="str">
            <v xml:space="preserve">  Opening Balance</v>
          </cell>
          <cell r="E468">
            <v>0</v>
          </cell>
          <cell r="F468">
            <v>0</v>
          </cell>
          <cell r="G468">
            <v>0</v>
          </cell>
          <cell r="H468">
            <v>0</v>
          </cell>
          <cell r="I468">
            <v>0</v>
          </cell>
          <cell r="J468">
            <v>4481.306897778074</v>
          </cell>
          <cell r="K468">
            <v>6866.8323474485142</v>
          </cell>
          <cell r="L468">
            <v>6511.6513639597979</v>
          </cell>
          <cell r="M468">
            <v>6156.4703804710816</v>
          </cell>
          <cell r="N468">
            <v>5801.2893969823654</v>
          </cell>
          <cell r="O468">
            <v>5446.1084134936491</v>
          </cell>
          <cell r="P468">
            <v>5090.9274300049328</v>
          </cell>
          <cell r="Q468">
            <v>4735.7464465162166</v>
          </cell>
          <cell r="R468">
            <v>4380.5654630275003</v>
          </cell>
          <cell r="S468">
            <v>4025.384479538784</v>
          </cell>
          <cell r="T468">
            <v>3670.2034960500678</v>
          </cell>
          <cell r="U468">
            <v>3315.0225125613515</v>
          </cell>
          <cell r="V468">
            <v>2959.8415290726352</v>
          </cell>
          <cell r="W468">
            <v>2604.660545583919</v>
          </cell>
          <cell r="X468">
            <v>2249.4795620952027</v>
          </cell>
          <cell r="Y468">
            <v>1894.2985786064864</v>
          </cell>
          <cell r="Z468">
            <v>1539.1175951177702</v>
          </cell>
          <cell r="AA468">
            <v>1183.9366116290539</v>
          </cell>
          <cell r="AB468">
            <v>828.75562814033765</v>
          </cell>
          <cell r="AC468">
            <v>473.57464465162138</v>
          </cell>
          <cell r="AD468">
            <v>118.39366116290512</v>
          </cell>
        </row>
        <row r="469">
          <cell r="A469" t="str">
            <v xml:space="preserve">  Additions</v>
          </cell>
          <cell r="E469">
            <v>0</v>
          </cell>
          <cell r="F469">
            <v>0</v>
          </cell>
          <cell r="G469">
            <v>0</v>
          </cell>
          <cell r="H469">
            <v>0</v>
          </cell>
          <cell r="I469">
            <v>4481.306897778074</v>
          </cell>
          <cell r="J469">
            <v>2622.3127719962508</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7103.6196697743253</v>
          </cell>
        </row>
        <row r="470">
          <cell r="A470" t="str">
            <v xml:space="preserve">  Applied</v>
          </cell>
          <cell r="E470">
            <v>0</v>
          </cell>
          <cell r="F470">
            <v>0</v>
          </cell>
          <cell r="G470">
            <v>0</v>
          </cell>
          <cell r="H470">
            <v>0</v>
          </cell>
          <cell r="I470">
            <v>0</v>
          </cell>
          <cell r="J470">
            <v>-236.78732232581083</v>
          </cell>
          <cell r="K470">
            <v>-355.18098348871627</v>
          </cell>
          <cell r="L470">
            <v>-355.18098348871627</v>
          </cell>
          <cell r="M470">
            <v>-355.18098348871627</v>
          </cell>
          <cell r="N470">
            <v>-355.18098348871627</v>
          </cell>
          <cell r="O470">
            <v>-355.18098348871627</v>
          </cell>
          <cell r="P470">
            <v>-355.18098348871627</v>
          </cell>
          <cell r="Q470">
            <v>-355.18098348871627</v>
          </cell>
          <cell r="R470">
            <v>-355.18098348871627</v>
          </cell>
          <cell r="S470">
            <v>-355.18098348871627</v>
          </cell>
          <cell r="T470">
            <v>-355.18098348871627</v>
          </cell>
          <cell r="U470">
            <v>-355.18098348871627</v>
          </cell>
          <cell r="V470">
            <v>-355.18098348871627</v>
          </cell>
          <cell r="W470">
            <v>-355.18098348871627</v>
          </cell>
          <cell r="X470">
            <v>-355.18098348871627</v>
          </cell>
          <cell r="Y470">
            <v>-355.18098348871627</v>
          </cell>
          <cell r="Z470">
            <v>-355.18098348871627</v>
          </cell>
          <cell r="AA470">
            <v>-355.18098348871627</v>
          </cell>
          <cell r="AB470">
            <v>-355.18098348871627</v>
          </cell>
          <cell r="AC470">
            <v>-355.18098348871627</v>
          </cell>
          <cell r="AD470">
            <v>-118.39366116290512</v>
          </cell>
          <cell r="AE470">
            <v>-7103.6196697743253</v>
          </cell>
        </row>
        <row r="471">
          <cell r="A471" t="str">
            <v xml:space="preserve">  Closing Balance</v>
          </cell>
          <cell r="E471">
            <v>0</v>
          </cell>
          <cell r="F471">
            <v>0</v>
          </cell>
          <cell r="G471">
            <v>0</v>
          </cell>
          <cell r="H471">
            <v>0</v>
          </cell>
          <cell r="I471">
            <v>4481.306897778074</v>
          </cell>
          <cell r="J471">
            <v>6866.8323474485142</v>
          </cell>
          <cell r="K471">
            <v>6511.6513639597979</v>
          </cell>
          <cell r="L471">
            <v>6156.4703804710816</v>
          </cell>
          <cell r="M471">
            <v>5801.2893969823654</v>
          </cell>
          <cell r="N471">
            <v>5446.1084134936491</v>
          </cell>
          <cell r="O471">
            <v>5090.9274300049328</v>
          </cell>
          <cell r="P471">
            <v>4735.7464465162166</v>
          </cell>
          <cell r="Q471">
            <v>4380.5654630275003</v>
          </cell>
          <cell r="R471">
            <v>4025.384479538784</v>
          </cell>
          <cell r="S471">
            <v>3670.2034960500678</v>
          </cell>
          <cell r="T471">
            <v>3315.0225125613515</v>
          </cell>
          <cell r="U471">
            <v>2959.8415290726352</v>
          </cell>
          <cell r="V471">
            <v>2604.660545583919</v>
          </cell>
          <cell r="W471">
            <v>2249.4795620952027</v>
          </cell>
          <cell r="X471">
            <v>1894.2985786064864</v>
          </cell>
          <cell r="Y471">
            <v>1539.1175951177702</v>
          </cell>
          <cell r="Z471">
            <v>1183.9366116290539</v>
          </cell>
          <cell r="AA471">
            <v>828.75562814033765</v>
          </cell>
          <cell r="AB471">
            <v>473.57464465162138</v>
          </cell>
          <cell r="AC471">
            <v>118.39366116290512</v>
          </cell>
          <cell r="AD471">
            <v>0</v>
          </cell>
        </row>
        <row r="472">
          <cell r="A472" t="str">
            <v>|</v>
          </cell>
        </row>
        <row r="473">
          <cell r="A473" t="str">
            <v>|Total Depreciation Book</v>
          </cell>
          <cell r="E473">
            <v>0</v>
          </cell>
          <cell r="F473">
            <v>0</v>
          </cell>
          <cell r="G473">
            <v>0</v>
          </cell>
          <cell r="H473">
            <v>0</v>
          </cell>
          <cell r="I473">
            <v>0</v>
          </cell>
          <cell r="J473">
            <v>5678.6507386587646</v>
          </cell>
          <cell r="K473">
            <v>8517.9761079881464</v>
          </cell>
          <cell r="L473">
            <v>8517.9761079881464</v>
          </cell>
          <cell r="M473">
            <v>8517.9761079881464</v>
          </cell>
          <cell r="N473">
            <v>8517.9761079881464</v>
          </cell>
          <cell r="O473">
            <v>8517.9761079881464</v>
          </cell>
          <cell r="P473">
            <v>8517.9761079881464</v>
          </cell>
          <cell r="Q473">
            <v>8517.9761079881464</v>
          </cell>
          <cell r="R473">
            <v>8517.9761079881464</v>
          </cell>
          <cell r="S473">
            <v>8517.9761079881464</v>
          </cell>
          <cell r="T473">
            <v>8517.9761079881464</v>
          </cell>
          <cell r="U473">
            <v>8517.9761079881464</v>
          </cell>
          <cell r="V473">
            <v>8517.9761079881464</v>
          </cell>
          <cell r="W473">
            <v>8517.9761079881464</v>
          </cell>
          <cell r="X473">
            <v>8517.9761079881464</v>
          </cell>
          <cell r="Y473">
            <v>8517.9761079881464</v>
          </cell>
          <cell r="Z473">
            <v>8517.9761079881464</v>
          </cell>
          <cell r="AA473">
            <v>8517.9761079881464</v>
          </cell>
          <cell r="AB473">
            <v>8517.9761079881464</v>
          </cell>
          <cell r="AC473">
            <v>8517.9761079881464</v>
          </cell>
          <cell r="AD473">
            <v>2839.3253693293577</v>
          </cell>
          <cell r="AE473">
            <v>155462.95919977422</v>
          </cell>
        </row>
      </sheetData>
      <sheetData sheetId="1"/>
      <sheetData sheetId="2" refreshError="1"/>
      <sheetData sheetId="3">
        <row r="24">
          <cell r="K24">
            <v>20100</v>
          </cell>
        </row>
        <row r="69">
          <cell r="F69">
            <v>117.9</v>
          </cell>
        </row>
      </sheetData>
      <sheetData sheetId="4">
        <row r="36">
          <cell r="E36">
            <v>150</v>
          </cell>
        </row>
        <row r="37">
          <cell r="E37">
            <v>0.2</v>
          </cell>
        </row>
        <row r="38">
          <cell r="E38">
            <v>113.8</v>
          </cell>
        </row>
      </sheetData>
      <sheetData sheetId="5" refreshError="1"/>
      <sheetData sheetId="6" refreshError="1"/>
      <sheetData sheetId="7" refreshError="1"/>
      <sheetData sheetId="8"/>
      <sheetData sheetId="9">
        <row r="3">
          <cell r="M3">
            <v>1</v>
          </cell>
        </row>
      </sheetData>
      <sheetData sheetId="10"/>
      <sheetData sheetId="11"/>
      <sheetData sheetId="12"/>
      <sheetData sheetId="13">
        <row r="3">
          <cell r="M3">
            <v>1</v>
          </cell>
        </row>
      </sheetData>
      <sheetData sheetId="14"/>
      <sheetData sheetId="15"/>
      <sheetData sheetId="16"/>
      <sheetData sheetId="17">
        <row r="3">
          <cell r="M3">
            <v>1</v>
          </cell>
        </row>
      </sheetData>
      <sheetData sheetId="18"/>
      <sheetData sheetId="19"/>
      <sheetData sheetId="2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pital"/>
      <sheetName val="Details CapEx"/>
      <sheetName val="02_GryphonCapex_InclBlrs"/>
      <sheetName val="OpCosts"/>
      <sheetName val="GECosts"/>
      <sheetName val="Summary"/>
      <sheetName val="IS,CF,BS"/>
      <sheetName val="StartUp"/>
      <sheetName val="Price, etc."/>
      <sheetName val="CHPRFP"/>
      <sheetName val="Market"/>
      <sheetName val="Perf_Data"/>
      <sheetName val="LDs"/>
      <sheetName val="Financing"/>
      <sheetName val="Commiss"/>
      <sheetName val="Thorold Gas Cost Estimates_rev1"/>
      <sheetName val="Avail"/>
      <sheetName val="Credit_for_Coal"/>
      <sheetName val="Report_GM"/>
      <sheetName val="OPA_EC"/>
      <sheetName val="Financing_Air"/>
      <sheetName val="GMBenefit"/>
    </sheetNames>
    <sheetDataSet>
      <sheetData sheetId="0">
        <row r="2">
          <cell r="I2" t="str">
            <v>Closing/ LNTP</v>
          </cell>
        </row>
      </sheetData>
      <sheetData sheetId="1"/>
      <sheetData sheetId="2"/>
      <sheetData sheetId="3" refreshError="1">
        <row r="244">
          <cell r="B244" t="str">
            <v>Error</v>
          </cell>
        </row>
        <row r="245">
          <cell r="B245" t="str">
            <v>OK</v>
          </cell>
        </row>
      </sheetData>
      <sheetData sheetId="4">
        <row r="244">
          <cell r="B244" t="str">
            <v>Error</v>
          </cell>
        </row>
      </sheetData>
      <sheetData sheetId="5"/>
      <sheetData sheetId="6"/>
      <sheetData sheetId="7"/>
      <sheetData sheetId="8"/>
      <sheetData sheetId="9"/>
      <sheetData sheetId="10"/>
      <sheetData sheetId="11" refreshError="1">
        <row r="8">
          <cell r="D8">
            <v>1</v>
          </cell>
        </row>
        <row r="9">
          <cell r="H9">
            <v>1</v>
          </cell>
          <cell r="I9">
            <v>2</v>
          </cell>
          <cell r="J9">
            <v>3</v>
          </cell>
          <cell r="K9">
            <v>4</v>
          </cell>
          <cell r="L9">
            <v>5</v>
          </cell>
          <cell r="M9">
            <v>6</v>
          </cell>
          <cell r="N9">
            <v>7</v>
          </cell>
          <cell r="O9">
            <v>8</v>
          </cell>
          <cell r="P9">
            <v>9</v>
          </cell>
          <cell r="Q9">
            <v>10</v>
          </cell>
          <cell r="R9">
            <v>11</v>
          </cell>
          <cell r="S9">
            <v>12</v>
          </cell>
        </row>
        <row r="10">
          <cell r="H10">
            <v>1</v>
          </cell>
          <cell r="I10">
            <v>1</v>
          </cell>
          <cell r="J10">
            <v>1</v>
          </cell>
          <cell r="K10">
            <v>1</v>
          </cell>
          <cell r="L10">
            <v>1</v>
          </cell>
          <cell r="M10">
            <v>1</v>
          </cell>
          <cell r="N10">
            <v>1</v>
          </cell>
          <cell r="O10">
            <v>1</v>
          </cell>
          <cell r="P10">
            <v>1</v>
          </cell>
          <cell r="Q10">
            <v>1</v>
          </cell>
          <cell r="R10">
            <v>1</v>
          </cell>
          <cell r="S10">
            <v>1</v>
          </cell>
        </row>
        <row r="11">
          <cell r="H11">
            <v>6.4350812279625211</v>
          </cell>
          <cell r="I11">
            <v>6.4010355639322061</v>
          </cell>
          <cell r="J11">
            <v>6.4295886133409077</v>
          </cell>
          <cell r="K11">
            <v>6.4930541794069754</v>
          </cell>
          <cell r="L11">
            <v>6.5253653076661271</v>
          </cell>
          <cell r="M11">
            <v>6.5887438498194708</v>
          </cell>
          <cell r="N11">
            <v>6.6135719263281771</v>
          </cell>
          <cell r="O11">
            <v>6.6128360742683761</v>
          </cell>
          <cell r="P11">
            <v>6.5784459453746953</v>
          </cell>
          <cell r="Q11">
            <v>6.5275482284605699</v>
          </cell>
          <cell r="R11">
            <v>6.4903157927680164</v>
          </cell>
          <cell r="S11">
            <v>6.4843054939808642</v>
          </cell>
        </row>
        <row r="12">
          <cell r="H12">
            <v>9.6496448330242579</v>
          </cell>
          <cell r="I12">
            <v>9.2729783961435999</v>
          </cell>
          <cell r="J12">
            <v>8.9243806451741943</v>
          </cell>
          <cell r="K12">
            <v>7.1853372673198193</v>
          </cell>
          <cell r="L12">
            <v>6.9326746649932351</v>
          </cell>
          <cell r="M12">
            <v>7.1026392578411475</v>
          </cell>
          <cell r="N12">
            <v>7.6673754146701008</v>
          </cell>
          <cell r="O12">
            <v>7.668772950215125</v>
          </cell>
          <cell r="P12">
            <v>7.3088313560746672</v>
          </cell>
          <cell r="Q12">
            <v>6.6995674784357178</v>
          </cell>
          <cell r="R12">
            <v>7.3163713560746659</v>
          </cell>
          <cell r="S12">
            <v>7.3573389217791041</v>
          </cell>
        </row>
        <row r="13">
          <cell r="H13">
            <v>6.4350812279625211</v>
          </cell>
          <cell r="I13">
            <v>6.4010355639322061</v>
          </cell>
          <cell r="J13">
            <v>6.4295886133409077</v>
          </cell>
          <cell r="K13">
            <v>6.4930541794069754</v>
          </cell>
          <cell r="L13">
            <v>6.5253653076661271</v>
          </cell>
          <cell r="M13">
            <v>6.5887438498194708</v>
          </cell>
          <cell r="N13">
            <v>6.6135719263281771</v>
          </cell>
          <cell r="O13">
            <v>6.6128360742683761</v>
          </cell>
          <cell r="P13">
            <v>6.5784459453746953</v>
          </cell>
          <cell r="Q13">
            <v>6.5275482284605699</v>
          </cell>
          <cell r="R13">
            <v>6.4903157927680164</v>
          </cell>
          <cell r="S13">
            <v>6.4843054939808642</v>
          </cell>
        </row>
        <row r="14">
          <cell r="H14">
            <v>9.6496448330242579</v>
          </cell>
          <cell r="I14">
            <v>9.2729783961435999</v>
          </cell>
          <cell r="J14">
            <v>8.9243806451741943</v>
          </cell>
          <cell r="K14">
            <v>7.1853372673198193</v>
          </cell>
          <cell r="L14">
            <v>6.932674664993236</v>
          </cell>
          <cell r="M14">
            <v>7.1026392578411466</v>
          </cell>
          <cell r="N14">
            <v>7.667375414670099</v>
          </cell>
          <cell r="O14">
            <v>7.6687729502151232</v>
          </cell>
          <cell r="P14">
            <v>7.3088313560746663</v>
          </cell>
          <cell r="Q14">
            <v>6.6995674784357169</v>
          </cell>
          <cell r="R14">
            <v>7.3163713560746659</v>
          </cell>
          <cell r="S14">
            <v>7.3573389217791059</v>
          </cell>
        </row>
        <row r="15">
          <cell r="H15">
            <v>9.6496448330242561</v>
          </cell>
          <cell r="I15">
            <v>9.2729783961435999</v>
          </cell>
          <cell r="J15">
            <v>8.9243806451741943</v>
          </cell>
          <cell r="K15">
            <v>7.1853372673198193</v>
          </cell>
          <cell r="L15">
            <v>6.9326746649932351</v>
          </cell>
          <cell r="M15">
            <v>7.1026392578411457</v>
          </cell>
          <cell r="N15">
            <v>7.6673754146701008</v>
          </cell>
          <cell r="O15">
            <v>7.6687729502151232</v>
          </cell>
          <cell r="P15">
            <v>7.3088313560746672</v>
          </cell>
          <cell r="Q15">
            <v>6.6995674784357186</v>
          </cell>
          <cell r="R15">
            <v>7.3163713560746659</v>
          </cell>
          <cell r="S15">
            <v>7.3573389217791059</v>
          </cell>
        </row>
        <row r="16">
          <cell r="H16">
            <v>6.4350812279625211</v>
          </cell>
          <cell r="I16">
            <v>6.4010355639322061</v>
          </cell>
          <cell r="J16">
            <v>6.4295886133409077</v>
          </cell>
          <cell r="K16">
            <v>6.4930541794069754</v>
          </cell>
          <cell r="L16">
            <v>6.5253653076661271</v>
          </cell>
          <cell r="M16">
            <v>6.5887438498194708</v>
          </cell>
          <cell r="N16">
            <v>6.6135719263281771</v>
          </cell>
          <cell r="O16">
            <v>6.6128360742683761</v>
          </cell>
          <cell r="P16">
            <v>6.5784459453746953</v>
          </cell>
          <cell r="Q16">
            <v>6.5275482284605699</v>
          </cell>
          <cell r="R16">
            <v>6.4903157927680164</v>
          </cell>
          <cell r="S16">
            <v>6.4843054939808642</v>
          </cell>
        </row>
        <row r="17">
          <cell r="H17">
            <v>0.12396952216356019</v>
          </cell>
          <cell r="I17">
            <v>0.12396952216356019</v>
          </cell>
          <cell r="J17">
            <v>0.12396952216356019</v>
          </cell>
          <cell r="K17">
            <v>0.12396952216356019</v>
          </cell>
          <cell r="L17">
            <v>0.12396952216356019</v>
          </cell>
          <cell r="M17">
            <v>0.12396952216356019</v>
          </cell>
          <cell r="N17">
            <v>0.12396952216356019</v>
          </cell>
          <cell r="O17">
            <v>0.12396952216356019</v>
          </cell>
          <cell r="P17">
            <v>0.12396952216356019</v>
          </cell>
          <cell r="Q17">
            <v>0.12396952216356019</v>
          </cell>
          <cell r="R17">
            <v>0.12396952216356019</v>
          </cell>
          <cell r="S17">
            <v>0.12396952216356019</v>
          </cell>
        </row>
        <row r="18">
          <cell r="H18">
            <v>0</v>
          </cell>
          <cell r="I18">
            <v>0</v>
          </cell>
          <cell r="J18">
            <v>0</v>
          </cell>
          <cell r="K18">
            <v>0</v>
          </cell>
          <cell r="L18">
            <v>0</v>
          </cell>
          <cell r="M18">
            <v>0</v>
          </cell>
          <cell r="N18">
            <v>0</v>
          </cell>
          <cell r="O18">
            <v>0</v>
          </cell>
          <cell r="P18">
            <v>0</v>
          </cell>
          <cell r="Q18">
            <v>0</v>
          </cell>
          <cell r="R18">
            <v>0</v>
          </cell>
          <cell r="S18">
            <v>0</v>
          </cell>
        </row>
        <row r="63">
          <cell r="AU63">
            <v>1</v>
          </cell>
          <cell r="AV63">
            <v>2</v>
          </cell>
          <cell r="AW63">
            <v>3</v>
          </cell>
          <cell r="AX63">
            <v>4</v>
          </cell>
          <cell r="AY63">
            <v>5</v>
          </cell>
          <cell r="AZ63">
            <v>6</v>
          </cell>
          <cell r="BA63">
            <v>7</v>
          </cell>
          <cell r="BB63">
            <v>8</v>
          </cell>
          <cell r="BC63">
            <v>9</v>
          </cell>
          <cell r="BD63">
            <v>10</v>
          </cell>
          <cell r="BE63">
            <v>11</v>
          </cell>
          <cell r="BF63">
            <v>12</v>
          </cell>
        </row>
        <row r="64">
          <cell r="AU64">
            <v>300</v>
          </cell>
          <cell r="AV64">
            <v>180</v>
          </cell>
          <cell r="AW64">
            <v>170</v>
          </cell>
          <cell r="AX64">
            <v>152</v>
          </cell>
          <cell r="AY64">
            <v>269</v>
          </cell>
          <cell r="AZ64">
            <v>254</v>
          </cell>
          <cell r="BA64">
            <v>275</v>
          </cell>
          <cell r="BB64">
            <v>328</v>
          </cell>
          <cell r="BC64">
            <v>205</v>
          </cell>
          <cell r="BD64">
            <v>204</v>
          </cell>
          <cell r="BE64">
            <v>200</v>
          </cell>
          <cell r="BF64">
            <v>193</v>
          </cell>
        </row>
        <row r="65">
          <cell r="AU65">
            <v>291</v>
          </cell>
          <cell r="AV65">
            <v>180</v>
          </cell>
          <cell r="AW65">
            <v>157</v>
          </cell>
          <cell r="AX65">
            <v>148</v>
          </cell>
          <cell r="AY65">
            <v>261</v>
          </cell>
          <cell r="AZ65">
            <v>245</v>
          </cell>
          <cell r="BA65">
            <v>267</v>
          </cell>
          <cell r="BB65">
            <v>328</v>
          </cell>
          <cell r="BC65">
            <v>192</v>
          </cell>
          <cell r="BD65">
            <v>199</v>
          </cell>
          <cell r="BE65">
            <v>179</v>
          </cell>
          <cell r="BF65">
            <v>181</v>
          </cell>
        </row>
        <row r="66">
          <cell r="AU66">
            <v>300</v>
          </cell>
          <cell r="AV66">
            <v>180</v>
          </cell>
          <cell r="AW66">
            <v>170</v>
          </cell>
          <cell r="AX66">
            <v>152</v>
          </cell>
          <cell r="AY66">
            <v>269</v>
          </cell>
          <cell r="AZ66">
            <v>254</v>
          </cell>
          <cell r="BA66">
            <v>275</v>
          </cell>
          <cell r="BB66">
            <v>328</v>
          </cell>
          <cell r="BC66">
            <v>205</v>
          </cell>
          <cell r="BD66">
            <v>204</v>
          </cell>
          <cell r="BE66">
            <v>200</v>
          </cell>
          <cell r="BF66">
            <v>193</v>
          </cell>
        </row>
        <row r="67">
          <cell r="AU67">
            <v>113.277298788</v>
          </cell>
          <cell r="AV67">
            <v>112.695781266</v>
          </cell>
          <cell r="AW67">
            <v>109.62232132799998</v>
          </cell>
          <cell r="AX67">
            <v>109.14592057199999</v>
          </cell>
          <cell r="AY67">
            <v>110.72074331399999</v>
          </cell>
          <cell r="AZ67">
            <v>107.63860400999999</v>
          </cell>
          <cell r="BA67">
            <v>105.68478228599999</v>
          </cell>
          <cell r="BB67">
            <v>106.097534358</v>
          </cell>
          <cell r="BC67">
            <v>108.673377312</v>
          </cell>
          <cell r="BD67">
            <v>112.35632161799998</v>
          </cell>
          <cell r="BE67">
            <v>112.420934676</v>
          </cell>
          <cell r="BF67">
            <v>111.07177545</v>
          </cell>
        </row>
        <row r="68">
          <cell r="AU68">
            <v>33983.189636399999</v>
          </cell>
          <cell r="AV68">
            <v>20285.240627880001</v>
          </cell>
          <cell r="AW68">
            <v>18635.794625759998</v>
          </cell>
          <cell r="AX68">
            <v>16590.179926943998</v>
          </cell>
          <cell r="AY68">
            <v>29783.879951465999</v>
          </cell>
          <cell r="AZ68">
            <v>27340.205418539997</v>
          </cell>
          <cell r="BA68">
            <v>29063.315128649996</v>
          </cell>
          <cell r="BB68">
            <v>34799.991269424005</v>
          </cell>
          <cell r="BC68">
            <v>22278.04234896</v>
          </cell>
          <cell r="BD68">
            <v>22920.689610071997</v>
          </cell>
          <cell r="BE68">
            <v>22484.186935199999</v>
          </cell>
          <cell r="BF68">
            <v>21436.85266185</v>
          </cell>
        </row>
        <row r="69">
          <cell r="AU69">
            <v>85.746780303030306</v>
          </cell>
          <cell r="AV69">
            <v>83.06515151515147</v>
          </cell>
          <cell r="AW69">
            <v>78.20260695187163</v>
          </cell>
          <cell r="AX69">
            <v>61.326704545454561</v>
          </cell>
          <cell r="AY69">
            <v>61.997676579925646</v>
          </cell>
          <cell r="AZ69">
            <v>65.658419828203307</v>
          </cell>
          <cell r="BA69">
            <v>82.315991735537182</v>
          </cell>
          <cell r="BB69">
            <v>85.074175443458969</v>
          </cell>
          <cell r="BC69">
            <v>76.301053215077616</v>
          </cell>
          <cell r="BD69">
            <v>78.684714795008944</v>
          </cell>
          <cell r="BE69">
            <v>71.950511363636338</v>
          </cell>
          <cell r="BF69">
            <v>74.524081488459728</v>
          </cell>
        </row>
        <row r="70">
          <cell r="AU70">
            <v>86.307794439237739</v>
          </cell>
          <cell r="AV70">
            <v>83.065151515151527</v>
          </cell>
          <cell r="AW70">
            <v>79.565141864504923</v>
          </cell>
          <cell r="AX70">
            <v>61.572020884520882</v>
          </cell>
          <cell r="AY70">
            <v>62.391544757924059</v>
          </cell>
          <cell r="AZ70">
            <v>66.195269016697623</v>
          </cell>
          <cell r="BA70">
            <v>82.848612529792319</v>
          </cell>
          <cell r="BB70">
            <v>85.074175443458984</v>
          </cell>
          <cell r="BC70">
            <v>77.262784090909093</v>
          </cell>
          <cell r="BD70">
            <v>78.968307446322498</v>
          </cell>
          <cell r="BE70">
            <v>72.819007110208219</v>
          </cell>
          <cell r="BF70">
            <v>75.155261175288786</v>
          </cell>
        </row>
        <row r="71">
          <cell r="AU71">
            <v>85.746780303030306</v>
          </cell>
          <cell r="AV71">
            <v>83.06515151515147</v>
          </cell>
          <cell r="AW71">
            <v>78.20260695187163</v>
          </cell>
          <cell r="AX71">
            <v>61.326704545454561</v>
          </cell>
          <cell r="AY71">
            <v>61.997676579925646</v>
          </cell>
          <cell r="AZ71">
            <v>65.658419828203307</v>
          </cell>
          <cell r="BA71">
            <v>82.315991735537182</v>
          </cell>
          <cell r="BB71">
            <v>85.074175443458969</v>
          </cell>
          <cell r="BC71">
            <v>76.301053215077616</v>
          </cell>
          <cell r="BD71">
            <v>78.684714795008944</v>
          </cell>
          <cell r="BE71">
            <v>71.950511363636338</v>
          </cell>
          <cell r="BF71">
            <v>74.524081488459728</v>
          </cell>
        </row>
        <row r="107">
          <cell r="H107">
            <v>1</v>
          </cell>
          <cell r="I107">
            <v>2</v>
          </cell>
          <cell r="J107">
            <v>3</v>
          </cell>
          <cell r="K107">
            <v>4</v>
          </cell>
          <cell r="L107">
            <v>5</v>
          </cell>
          <cell r="M107">
            <v>6</v>
          </cell>
          <cell r="N107">
            <v>7</v>
          </cell>
          <cell r="O107">
            <v>8</v>
          </cell>
          <cell r="P107">
            <v>9</v>
          </cell>
          <cell r="Q107">
            <v>10</v>
          </cell>
          <cell r="R107">
            <v>11</v>
          </cell>
          <cell r="S107">
            <v>12</v>
          </cell>
        </row>
        <row r="108">
          <cell r="H108">
            <v>64.131016042780743</v>
          </cell>
          <cell r="I108">
            <v>61.039256198347083</v>
          </cell>
          <cell r="J108">
            <v>55.111188346228182</v>
          </cell>
          <cell r="K108">
            <v>45.931416749011873</v>
          </cell>
          <cell r="L108">
            <v>41.612020944741552</v>
          </cell>
          <cell r="M108">
            <v>43.888957509881457</v>
          </cell>
          <cell r="N108">
            <v>50.880565862708693</v>
          </cell>
          <cell r="O108">
            <v>52.573718692022247</v>
          </cell>
          <cell r="P108">
            <v>45.854804841897199</v>
          </cell>
          <cell r="Q108">
            <v>44.370014483065958</v>
          </cell>
          <cell r="R108">
            <v>44.66644021739134</v>
          </cell>
          <cell r="S108">
            <v>45.282458897485476</v>
          </cell>
        </row>
        <row r="109">
          <cell r="H109">
            <v>65.319322674214888</v>
          </cell>
          <cell r="I109">
            <v>60.457501868567945</v>
          </cell>
          <cell r="J109">
            <v>54.192446502834159</v>
          </cell>
          <cell r="K109">
            <v>51.397163528424564</v>
          </cell>
          <cell r="L109">
            <v>45.546926489016442</v>
          </cell>
          <cell r="M109">
            <v>50.038789547824528</v>
          </cell>
          <cell r="N109">
            <v>58.387746176468056</v>
          </cell>
          <cell r="O109">
            <v>62.635407132525437</v>
          </cell>
          <cell r="P109">
            <v>56.071880892591857</v>
          </cell>
          <cell r="Q109">
            <v>59.355689498553794</v>
          </cell>
          <cell r="R109">
            <v>52.862388978576448</v>
          </cell>
          <cell r="S109">
            <v>56.576602587482014</v>
          </cell>
        </row>
      </sheetData>
      <sheetData sheetId="12" refreshError="1">
        <row r="8">
          <cell r="D8">
            <v>1</v>
          </cell>
          <cell r="E8">
            <v>2</v>
          </cell>
          <cell r="F8">
            <v>3</v>
          </cell>
          <cell r="G8">
            <v>4</v>
          </cell>
          <cell r="H8">
            <v>5</v>
          </cell>
          <cell r="I8">
            <v>6</v>
          </cell>
          <cell r="J8">
            <v>7</v>
          </cell>
          <cell r="K8">
            <v>8</v>
          </cell>
          <cell r="L8">
            <v>9</v>
          </cell>
          <cell r="M8">
            <v>10</v>
          </cell>
          <cell r="N8">
            <v>11</v>
          </cell>
          <cell r="O8">
            <v>12</v>
          </cell>
        </row>
        <row r="9">
          <cell r="D9">
            <v>158.14763756999997</v>
          </cell>
          <cell r="E9">
            <v>189.50152649999995</v>
          </cell>
          <cell r="F9">
            <v>159.87037871999993</v>
          </cell>
          <cell r="G9">
            <v>98.425944369999982</v>
          </cell>
          <cell r="H9">
            <v>77.523351749999989</v>
          </cell>
          <cell r="I9">
            <v>4.237943326672211E-5</v>
          </cell>
          <cell r="J9">
            <v>4.2390919130813559E-5</v>
          </cell>
          <cell r="K9">
            <v>4.237943326672211E-5</v>
          </cell>
          <cell r="L9">
            <v>4.237943326672211E-5</v>
          </cell>
          <cell r="M9">
            <v>74.652116499999991</v>
          </cell>
          <cell r="N9">
            <v>109.79603595999998</v>
          </cell>
          <cell r="O9">
            <v>107.15449952999998</v>
          </cell>
        </row>
        <row r="10">
          <cell r="D10">
            <v>117661.84235207998</v>
          </cell>
          <cell r="E10">
            <v>127345.02580799998</v>
          </cell>
          <cell r="F10">
            <v>118943.56176767994</v>
          </cell>
          <cell r="G10">
            <v>70866.679946399992</v>
          </cell>
          <cell r="H10">
            <v>57677.37370199999</v>
          </cell>
          <cell r="I10">
            <v>3.0513191952039918E-2</v>
          </cell>
          <cell r="J10">
            <v>3.1538843833325288E-2</v>
          </cell>
          <cell r="K10">
            <v>3.1530298350441251E-2</v>
          </cell>
          <cell r="L10">
            <v>3.0513191952039918E-2</v>
          </cell>
          <cell r="M10">
            <v>55541.174675999995</v>
          </cell>
          <cell r="N10">
            <v>79053.145891199994</v>
          </cell>
          <cell r="O10">
            <v>79722.947650319984</v>
          </cell>
        </row>
        <row r="11">
          <cell r="D11">
            <v>43.929899324999994</v>
          </cell>
          <cell r="E11">
            <v>52.639312916666654</v>
          </cell>
          <cell r="F11">
            <v>44.408438533333317</v>
          </cell>
          <cell r="G11">
            <v>27.340540102777773</v>
          </cell>
          <cell r="H11">
            <v>21.534264374999996</v>
          </cell>
          <cell r="I11">
            <v>1.1772064796311696E-5</v>
          </cell>
          <cell r="J11">
            <v>1.1775255314114876E-5</v>
          </cell>
          <cell r="K11">
            <v>1.1772064796311696E-5</v>
          </cell>
          <cell r="L11">
            <v>1.1772064796311696E-5</v>
          </cell>
          <cell r="M11">
            <v>20.736699027777775</v>
          </cell>
          <cell r="N11">
            <v>30.498898877777773</v>
          </cell>
          <cell r="O11">
            <v>29.765138758333329</v>
          </cell>
        </row>
        <row r="12">
          <cell r="D12">
            <v>46.992550258333324</v>
          </cell>
          <cell r="G12">
            <v>16.291605416614189</v>
          </cell>
          <cell r="H12">
            <v>9.6496448330242579</v>
          </cell>
          <cell r="I12">
            <v>9.2729783961435999</v>
          </cell>
          <cell r="J12">
            <v>1.177312830224609E-5</v>
          </cell>
          <cell r="K12">
            <v>7.1853372673198193</v>
          </cell>
          <cell r="L12">
            <v>6.9326746649932351</v>
          </cell>
          <cell r="M12">
            <v>27.000245554629629</v>
          </cell>
          <cell r="N12">
            <v>7.6673754146701008</v>
          </cell>
          <cell r="O12">
            <v>7.668772950215125</v>
          </cell>
        </row>
        <row r="13">
          <cell r="H13">
            <v>6.4350812279625211</v>
          </cell>
          <cell r="I13">
            <v>6.4010355639322061</v>
          </cell>
          <cell r="J13">
            <v>6.4295886133409077</v>
          </cell>
          <cell r="K13">
            <v>6.4930541794069754</v>
          </cell>
          <cell r="L13">
            <v>6.5253653076661271</v>
          </cell>
          <cell r="M13">
            <v>6.5887438498194708</v>
          </cell>
          <cell r="N13">
            <v>6.6135719263281771</v>
          </cell>
          <cell r="O13">
            <v>6.6128360742683761</v>
          </cell>
        </row>
        <row r="14">
          <cell r="D14">
            <v>744</v>
          </cell>
          <cell r="E14">
            <v>672</v>
          </cell>
          <cell r="F14">
            <v>744</v>
          </cell>
          <cell r="G14">
            <v>720</v>
          </cell>
          <cell r="H14">
            <v>744</v>
          </cell>
          <cell r="I14">
            <v>720</v>
          </cell>
          <cell r="J14">
            <v>744</v>
          </cell>
          <cell r="K14">
            <v>744</v>
          </cell>
          <cell r="L14">
            <v>720</v>
          </cell>
          <cell r="M14">
            <v>744</v>
          </cell>
          <cell r="N14">
            <v>720</v>
          </cell>
          <cell r="O14">
            <v>744</v>
          </cell>
        </row>
        <row r="15">
          <cell r="D15">
            <v>137700</v>
          </cell>
          <cell r="E15">
            <v>165000</v>
          </cell>
          <cell r="F15">
            <v>139200</v>
          </cell>
          <cell r="G15">
            <v>85700</v>
          </cell>
          <cell r="H15">
            <v>67500</v>
          </cell>
          <cell r="I15">
            <v>3.6900000850437209E-2</v>
          </cell>
          <cell r="J15">
            <v>3.6910001654177904E-2</v>
          </cell>
          <cell r="K15">
            <v>3.6900000850437209E-2</v>
          </cell>
          <cell r="L15">
            <v>3.6900000850437209E-2</v>
          </cell>
          <cell r="M15">
            <v>65000</v>
          </cell>
          <cell r="N15">
            <v>95600</v>
          </cell>
          <cell r="O15">
            <v>93300</v>
          </cell>
        </row>
        <row r="16">
          <cell r="D16">
            <v>1207.0999999999999</v>
          </cell>
          <cell r="H16">
            <v>6.4350812279625211</v>
          </cell>
          <cell r="I16">
            <v>6.4010355639322061</v>
          </cell>
          <cell r="J16">
            <v>6.4295886133409077</v>
          </cell>
          <cell r="K16">
            <v>6.4930541794069754</v>
          </cell>
          <cell r="L16">
            <v>6.5253653076661271</v>
          </cell>
          <cell r="M16">
            <v>6.5887438498194708</v>
          </cell>
          <cell r="N16">
            <v>6.6135719263281771</v>
          </cell>
          <cell r="O16">
            <v>6.6128360742683761</v>
          </cell>
        </row>
        <row r="17">
          <cell r="D17">
            <v>0.8</v>
          </cell>
          <cell r="H17">
            <v>0.12396952216356019</v>
          </cell>
          <cell r="I17">
            <v>0.12396952216356019</v>
          </cell>
          <cell r="J17">
            <v>0.12396952216356019</v>
          </cell>
          <cell r="K17">
            <v>0.12396952216356019</v>
          </cell>
          <cell r="L17">
            <v>0.12396952216356019</v>
          </cell>
          <cell r="M17">
            <v>0.12396952216356019</v>
          </cell>
          <cell r="N17">
            <v>0.12396952216356019</v>
          </cell>
          <cell r="O17">
            <v>0.12396952216356019</v>
          </cell>
        </row>
        <row r="18">
          <cell r="D18">
            <v>148.1</v>
          </cell>
          <cell r="H18">
            <v>0</v>
          </cell>
          <cell r="I18">
            <v>0</v>
          </cell>
          <cell r="J18">
            <v>0</v>
          </cell>
          <cell r="K18">
            <v>0</v>
          </cell>
          <cell r="L18">
            <v>0</v>
          </cell>
          <cell r="M18">
            <v>0</v>
          </cell>
          <cell r="N18">
            <v>0</v>
          </cell>
          <cell r="O18">
            <v>0</v>
          </cell>
        </row>
        <row r="19">
          <cell r="D19">
            <v>1088.6199999999999</v>
          </cell>
        </row>
        <row r="20">
          <cell r="D20">
            <v>158.14763756999997</v>
          </cell>
          <cell r="E20">
            <v>189.50152649999995</v>
          </cell>
          <cell r="F20">
            <v>159.87037871999993</v>
          </cell>
          <cell r="G20">
            <v>98.425944369999982</v>
          </cell>
          <cell r="H20">
            <v>77.523351749999989</v>
          </cell>
          <cell r="I20">
            <v>4.237943326672211E-5</v>
          </cell>
          <cell r="J20">
            <v>4.2390919130813559E-5</v>
          </cell>
          <cell r="K20">
            <v>4.237943326672211E-5</v>
          </cell>
          <cell r="L20">
            <v>4.237943326672211E-5</v>
          </cell>
          <cell r="M20">
            <v>74.652116499999991</v>
          </cell>
          <cell r="N20">
            <v>109.79603595999998</v>
          </cell>
          <cell r="O20">
            <v>107.15449952999998</v>
          </cell>
        </row>
        <row r="21">
          <cell r="D21">
            <v>117661.84235207998</v>
          </cell>
          <cell r="E21">
            <v>127345.02580799998</v>
          </cell>
          <cell r="F21">
            <v>118943.56176767994</v>
          </cell>
          <cell r="G21">
            <v>70866.679946399992</v>
          </cell>
          <cell r="H21">
            <v>57677.37370199999</v>
          </cell>
          <cell r="I21">
            <v>3.0513191952039918E-2</v>
          </cell>
          <cell r="J21">
            <v>3.1538843833325288E-2</v>
          </cell>
          <cell r="K21">
            <v>3.1530298350441251E-2</v>
          </cell>
          <cell r="L21">
            <v>3.0513191952039918E-2</v>
          </cell>
          <cell r="M21">
            <v>55541.174675999995</v>
          </cell>
          <cell r="N21">
            <v>79053.145891199994</v>
          </cell>
          <cell r="O21">
            <v>79722.947650319984</v>
          </cell>
        </row>
      </sheetData>
      <sheetData sheetId="13">
        <row r="8">
          <cell r="D8">
            <v>1</v>
          </cell>
        </row>
      </sheetData>
      <sheetData sheetId="14" refreshError="1">
        <row r="2">
          <cell r="I2" t="str">
            <v>Closing/ LNTP</v>
          </cell>
          <cell r="J2" t="str">
            <v>FNTP</v>
          </cell>
          <cell r="AJ2" t="str">
            <v>CSA Parts</v>
          </cell>
          <cell r="AL2" t="str">
            <v>Mech Comp</v>
          </cell>
          <cell r="AM2" t="str">
            <v>Comm</v>
          </cell>
          <cell r="AP2" t="str">
            <v>COD</v>
          </cell>
        </row>
        <row r="3">
          <cell r="I3">
            <v>40118</v>
          </cell>
          <cell r="J3">
            <v>40132</v>
          </cell>
          <cell r="K3">
            <v>40147</v>
          </cell>
          <cell r="L3">
            <v>40178</v>
          </cell>
          <cell r="M3">
            <v>40209</v>
          </cell>
          <cell r="N3">
            <v>40237</v>
          </cell>
          <cell r="O3">
            <v>40268</v>
          </cell>
          <cell r="P3">
            <v>40298</v>
          </cell>
          <cell r="Q3">
            <v>40329</v>
          </cell>
          <cell r="R3">
            <v>40359</v>
          </cell>
          <cell r="S3">
            <v>40390</v>
          </cell>
          <cell r="T3">
            <v>40421</v>
          </cell>
          <cell r="U3">
            <v>40451</v>
          </cell>
          <cell r="V3">
            <v>40482</v>
          </cell>
          <cell r="W3">
            <v>40512</v>
          </cell>
          <cell r="X3">
            <v>40543</v>
          </cell>
          <cell r="Y3">
            <v>40574</v>
          </cell>
          <cell r="Z3">
            <v>40602</v>
          </cell>
          <cell r="AA3">
            <v>40633</v>
          </cell>
          <cell r="AB3">
            <v>40663</v>
          </cell>
          <cell r="AC3">
            <v>40694</v>
          </cell>
          <cell r="AD3">
            <v>40724</v>
          </cell>
          <cell r="AE3">
            <v>40755</v>
          </cell>
          <cell r="AF3">
            <v>40786</v>
          </cell>
          <cell r="AG3">
            <v>40816</v>
          </cell>
          <cell r="AH3">
            <v>40847</v>
          </cell>
          <cell r="AI3">
            <v>40877</v>
          </cell>
          <cell r="AJ3">
            <v>40908</v>
          </cell>
          <cell r="AK3">
            <v>40939</v>
          </cell>
          <cell r="AL3">
            <v>40968</v>
          </cell>
          <cell r="AM3">
            <v>40999</v>
          </cell>
          <cell r="AN3">
            <v>41029</v>
          </cell>
          <cell r="AO3">
            <v>41060</v>
          </cell>
          <cell r="AP3">
            <v>41090</v>
          </cell>
          <cell r="AQ3">
            <v>41121</v>
          </cell>
          <cell r="AR3">
            <v>41152</v>
          </cell>
          <cell r="AS3">
            <v>41182</v>
          </cell>
          <cell r="AT3">
            <v>41213</v>
          </cell>
          <cell r="AU3">
            <v>41243</v>
          </cell>
        </row>
      </sheetData>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Long term Model_DC"/>
      <sheetName val="Presentation"/>
      <sheetName val="EO charts"/>
      <sheetName val="Comb Core"/>
      <sheetName val="HO Detail (Core&amp;Dvpmt)"/>
      <sheetName val="Energy"/>
      <sheetName val="Sheet1"/>
      <sheetName val="Interest and cap ex"/>
      <sheetName val="Rent"/>
      <sheetName val="former NPIF"/>
      <sheetName val="Salaries"/>
      <sheetName val="Office Expenses"/>
      <sheetName val="Travel &amp; Meals"/>
      <sheetName val="Consultants"/>
      <sheetName val="P&amp;P-Course-Conv."/>
      <sheetName val="Computer"/>
      <sheetName val="Legal"/>
      <sheetName val="Audit Fees"/>
      <sheetName val="Conferences"/>
      <sheetName val="Cogen (excl wages,in HO Detail)"/>
      <sheetName val="NPIF Corporate"/>
      <sheetName val="Legal&amp;Acctg_2010&amp;2011"/>
      <sheetName val="Shares and distributions"/>
      <sheetName val="G&amp;A Summary for Board Pkg"/>
      <sheetName val="Summary for LT model"/>
      <sheetName val="2011 Corp&amp;Dvpmt Budget Summary"/>
      <sheetName val="Notes"/>
      <sheetName val="Allocation"/>
      <sheetName val="Sheet3"/>
      <sheetName val="Sheet4"/>
      <sheetName val="Sheet5"/>
    </sheetNames>
    <sheetDataSet>
      <sheetData sheetId="0"/>
      <sheetData sheetId="1"/>
      <sheetData sheetId="2"/>
      <sheetData sheetId="3"/>
      <sheetData sheetId="4">
        <row r="2">
          <cell r="C2">
            <v>0.02</v>
          </cell>
        </row>
      </sheetData>
      <sheetData sheetId="5">
        <row r="41">
          <cell r="AM41">
            <v>27488</v>
          </cell>
        </row>
      </sheetData>
      <sheetData sheetId="6"/>
      <sheetData sheetId="7">
        <row r="12">
          <cell r="C12">
            <v>0</v>
          </cell>
        </row>
        <row r="23">
          <cell r="Q23">
            <v>0.5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8">
          <cell r="C8">
            <v>75492884</v>
          </cell>
        </row>
      </sheetData>
      <sheetData sheetId="23"/>
      <sheetData sheetId="24"/>
      <sheetData sheetId="25"/>
      <sheetData sheetId="26"/>
      <sheetData sheetId="27"/>
      <sheetData sheetId="28"/>
      <sheetData sheetId="29"/>
      <sheetData sheetId="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ummary"/>
      <sheetName val="Main"/>
      <sheetName val="Pro Forma (annual)"/>
      <sheetName val="Fuel Cost (annual)"/>
      <sheetName val="Price Forecast (annual)"/>
      <sheetName val="Pro Forma (monthly)"/>
      <sheetName val="Fuel Cost (monthly)"/>
      <sheetName val="Prices (chart)"/>
      <sheetName val="Prices (chart) (2)"/>
      <sheetName val="Price Forecast (monthly)"/>
      <sheetName val="Fuel Price (monthly)"/>
      <sheetName val="Expenses (monthly)"/>
      <sheetName val="Capacity Payments"/>
      <sheetName val="SRAC Data (actual)"/>
      <sheetName val="Operating Expenses (historic)"/>
      <sheetName val="Capital Additions (historic)"/>
      <sheetName val="Income Statement"/>
    </sheetNames>
    <sheetDataSet>
      <sheetData sheetId="0"/>
      <sheetData sheetId="1" refreshError="1">
        <row r="31">
          <cell r="D31">
            <v>1</v>
          </cell>
        </row>
        <row r="56">
          <cell r="H56">
            <v>0.03</v>
          </cell>
        </row>
        <row r="59">
          <cell r="D59">
            <v>0</v>
          </cell>
        </row>
      </sheetData>
      <sheetData sheetId="2"/>
      <sheetData sheetId="3"/>
      <sheetData sheetId="4"/>
      <sheetData sheetId="5"/>
      <sheetData sheetId="6"/>
      <sheetData sheetId="7" refreshError="1"/>
      <sheetData sheetId="8" refreshError="1"/>
      <sheetData sheetId="9"/>
      <sheetData sheetId="10" refreshError="1">
        <row r="13">
          <cell r="D13">
            <v>10</v>
          </cell>
        </row>
      </sheetData>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rs"/>
      <sheetName val="IFPC"/>
      <sheetName val="IFPC Summary for NPIF Outlook"/>
      <sheetName val="Panda Loan Amortization Scheds"/>
      <sheetName val="Budget Summary Charts"/>
    </sheetNames>
    <sheetDataSet>
      <sheetData sheetId="0"/>
      <sheetData sheetId="1"/>
      <sheetData sheetId="2"/>
      <sheetData sheetId="3">
        <row r="92">
          <cell r="B92">
            <v>2003</v>
          </cell>
          <cell r="C92">
            <v>0</v>
          </cell>
          <cell r="D92">
            <v>0</v>
          </cell>
          <cell r="E92">
            <v>0</v>
          </cell>
          <cell r="F92">
            <v>93000000</v>
          </cell>
          <cell r="I92">
            <v>2003</v>
          </cell>
          <cell r="J92">
            <v>0</v>
          </cell>
          <cell r="K92">
            <v>0</v>
          </cell>
          <cell r="L92">
            <v>0</v>
          </cell>
          <cell r="M92">
            <v>93000000</v>
          </cell>
        </row>
        <row r="93">
          <cell r="B93">
            <v>2004</v>
          </cell>
          <cell r="C93">
            <v>8846687</v>
          </cell>
          <cell r="D93">
            <v>706884</v>
          </cell>
          <cell r="E93">
            <v>9553571</v>
          </cell>
          <cell r="F93">
            <v>92293116</v>
          </cell>
          <cell r="I93">
            <v>2004</v>
          </cell>
          <cell r="J93">
            <v>9089211</v>
          </cell>
          <cell r="K93">
            <v>706884</v>
          </cell>
          <cell r="L93">
            <v>9796095</v>
          </cell>
          <cell r="M93">
            <v>92293116</v>
          </cell>
        </row>
        <row r="94">
          <cell r="B94">
            <v>2005</v>
          </cell>
          <cell r="C94">
            <v>7907258</v>
          </cell>
          <cell r="D94">
            <v>20030869</v>
          </cell>
          <cell r="E94">
            <v>27938127</v>
          </cell>
          <cell r="F94">
            <v>72262247</v>
          </cell>
          <cell r="I94">
            <v>2005</v>
          </cell>
          <cell r="J94">
            <v>8331415</v>
          </cell>
          <cell r="K94">
            <v>20030869</v>
          </cell>
          <cell r="L94">
            <v>28362284</v>
          </cell>
          <cell r="M94">
            <v>72262247</v>
          </cell>
        </row>
        <row r="95">
          <cell r="B95">
            <v>2006</v>
          </cell>
          <cell r="C95">
            <v>7326428</v>
          </cell>
          <cell r="D95">
            <v>2112853</v>
          </cell>
          <cell r="E95">
            <v>9439281</v>
          </cell>
          <cell r="F95">
            <v>70149394</v>
          </cell>
          <cell r="I95">
            <v>2006</v>
          </cell>
          <cell r="J95">
            <v>7791030</v>
          </cell>
          <cell r="K95">
            <v>2112853</v>
          </cell>
          <cell r="L95">
            <v>9903883</v>
          </cell>
          <cell r="M95">
            <v>70149394</v>
          </cell>
        </row>
        <row r="96">
          <cell r="B96">
            <v>2007</v>
          </cell>
          <cell r="C96">
            <v>7101184</v>
          </cell>
          <cell r="D96">
            <v>2343592</v>
          </cell>
          <cell r="E96">
            <v>9444776</v>
          </cell>
          <cell r="F96">
            <v>67805802</v>
          </cell>
          <cell r="I96">
            <v>2007</v>
          </cell>
          <cell r="J96">
            <v>7551503</v>
          </cell>
          <cell r="K96">
            <v>2343592</v>
          </cell>
          <cell r="L96">
            <v>9895095</v>
          </cell>
          <cell r="M96">
            <v>67805802</v>
          </cell>
        </row>
        <row r="97">
          <cell r="B97">
            <v>2008</v>
          </cell>
          <cell r="C97">
            <v>6871223</v>
          </cell>
          <cell r="D97">
            <v>2579162</v>
          </cell>
          <cell r="E97">
            <v>9450385</v>
          </cell>
          <cell r="F97">
            <v>65226640</v>
          </cell>
          <cell r="I97">
            <v>2008</v>
          </cell>
          <cell r="J97">
            <v>7306959</v>
          </cell>
          <cell r="K97">
            <v>2579162</v>
          </cell>
          <cell r="L97">
            <v>9886121</v>
          </cell>
          <cell r="M97">
            <v>65226640</v>
          </cell>
        </row>
        <row r="98">
          <cell r="B98">
            <v>2009</v>
          </cell>
          <cell r="C98">
            <v>6576385</v>
          </cell>
          <cell r="D98">
            <v>2881189</v>
          </cell>
          <cell r="E98">
            <v>9457574</v>
          </cell>
          <cell r="F98">
            <v>62345451</v>
          </cell>
          <cell r="I98">
            <v>2009</v>
          </cell>
          <cell r="J98">
            <v>6993423</v>
          </cell>
          <cell r="K98">
            <v>2881189</v>
          </cell>
          <cell r="L98">
            <v>9874612</v>
          </cell>
          <cell r="M98">
            <v>62345451</v>
          </cell>
        </row>
        <row r="99">
          <cell r="B99">
            <v>2010</v>
          </cell>
          <cell r="C99">
            <v>6303598</v>
          </cell>
          <cell r="D99">
            <v>2284355</v>
          </cell>
          <cell r="E99">
            <v>8587953</v>
          </cell>
          <cell r="F99">
            <v>60061096</v>
          </cell>
          <cell r="I99">
            <v>2010</v>
          </cell>
          <cell r="J99">
            <v>6703338</v>
          </cell>
          <cell r="K99">
            <v>2284355</v>
          </cell>
          <cell r="L99">
            <v>8987693</v>
          </cell>
          <cell r="M99">
            <v>60061096</v>
          </cell>
        </row>
        <row r="100">
          <cell r="B100">
            <v>2011</v>
          </cell>
          <cell r="C100">
            <v>6060070</v>
          </cell>
          <cell r="D100">
            <v>2533823</v>
          </cell>
          <cell r="E100">
            <v>8593893</v>
          </cell>
          <cell r="F100">
            <v>57527273</v>
          </cell>
          <cell r="I100">
            <v>2011</v>
          </cell>
          <cell r="J100">
            <v>6444367</v>
          </cell>
          <cell r="K100">
            <v>2533823</v>
          </cell>
          <cell r="L100">
            <v>8978190</v>
          </cell>
          <cell r="M100">
            <v>57527273</v>
          </cell>
        </row>
        <row r="101">
          <cell r="B101">
            <v>2012</v>
          </cell>
          <cell r="C101">
            <v>5822116</v>
          </cell>
          <cell r="D101">
            <v>2395949</v>
          </cell>
          <cell r="E101">
            <v>8218065</v>
          </cell>
          <cell r="F101">
            <v>55131324</v>
          </cell>
          <cell r="I101">
            <v>2012</v>
          </cell>
          <cell r="J101">
            <v>6191324</v>
          </cell>
          <cell r="K101">
            <v>2395949</v>
          </cell>
          <cell r="L101">
            <v>8587273</v>
          </cell>
          <cell r="M101">
            <v>55131324</v>
          </cell>
        </row>
        <row r="102">
          <cell r="B102">
            <v>2013</v>
          </cell>
          <cell r="C102">
            <v>5563522</v>
          </cell>
          <cell r="D102">
            <v>2320882</v>
          </cell>
          <cell r="E102">
            <v>7884404</v>
          </cell>
          <cell r="F102">
            <v>52810442</v>
          </cell>
          <cell r="I102">
            <v>2013</v>
          </cell>
          <cell r="J102">
            <v>5916329</v>
          </cell>
          <cell r="K102">
            <v>2320882</v>
          </cell>
          <cell r="L102">
            <v>8237211</v>
          </cell>
          <cell r="M102">
            <v>52810442</v>
          </cell>
        </row>
        <row r="103">
          <cell r="B103">
            <v>2014</v>
          </cell>
          <cell r="C103">
            <v>5293783</v>
          </cell>
          <cell r="D103">
            <v>3175255</v>
          </cell>
          <cell r="E103">
            <v>8469038</v>
          </cell>
          <cell r="F103">
            <v>49635187</v>
          </cell>
          <cell r="I103">
            <v>2014</v>
          </cell>
          <cell r="J103">
            <v>5629488</v>
          </cell>
          <cell r="K103">
            <v>3175255</v>
          </cell>
          <cell r="L103">
            <v>8804743</v>
          </cell>
          <cell r="M103">
            <v>49635187</v>
          </cell>
        </row>
        <row r="104">
          <cell r="B104">
            <v>2015</v>
          </cell>
          <cell r="C104">
            <v>4935070</v>
          </cell>
          <cell r="D104">
            <v>4049545</v>
          </cell>
          <cell r="E104">
            <v>8984615</v>
          </cell>
          <cell r="F104">
            <v>45585642</v>
          </cell>
          <cell r="I104">
            <v>2015</v>
          </cell>
          <cell r="J104">
            <v>5248026</v>
          </cell>
          <cell r="K104">
            <v>4049545</v>
          </cell>
          <cell r="L104">
            <v>9297571</v>
          </cell>
          <cell r="M104">
            <v>45585642</v>
          </cell>
        </row>
        <row r="105">
          <cell r="B105">
            <v>2016</v>
          </cell>
          <cell r="C105">
            <v>4436500</v>
          </cell>
          <cell r="D105">
            <v>6552854</v>
          </cell>
          <cell r="E105">
            <v>10989354</v>
          </cell>
          <cell r="F105">
            <v>39032788</v>
          </cell>
          <cell r="I105">
            <v>2016</v>
          </cell>
          <cell r="J105">
            <v>4717839</v>
          </cell>
          <cell r="K105">
            <v>6552854</v>
          </cell>
          <cell r="L105">
            <v>11270693</v>
          </cell>
          <cell r="M105">
            <v>39032788</v>
          </cell>
        </row>
        <row r="106">
          <cell r="B106">
            <v>2017</v>
          </cell>
          <cell r="C106">
            <v>3729840</v>
          </cell>
          <cell r="D106">
            <v>7150757</v>
          </cell>
          <cell r="E106">
            <v>10880597</v>
          </cell>
          <cell r="F106">
            <v>31882031</v>
          </cell>
          <cell r="I106">
            <v>2017</v>
          </cell>
          <cell r="J106">
            <v>3966366</v>
          </cell>
          <cell r="K106">
            <v>7150757</v>
          </cell>
          <cell r="L106">
            <v>11117123</v>
          </cell>
          <cell r="M106">
            <v>31882031</v>
          </cell>
        </row>
        <row r="107">
          <cell r="B107">
            <v>2018</v>
          </cell>
          <cell r="C107">
            <v>2987731</v>
          </cell>
          <cell r="D107">
            <v>7404139</v>
          </cell>
          <cell r="E107">
            <v>10391870</v>
          </cell>
          <cell r="F107">
            <v>24477892</v>
          </cell>
          <cell r="I107">
            <v>2018</v>
          </cell>
          <cell r="J107">
            <v>3177197</v>
          </cell>
          <cell r="K107">
            <v>7404139</v>
          </cell>
          <cell r="L107">
            <v>10581336</v>
          </cell>
          <cell r="M107">
            <v>24477892</v>
          </cell>
        </row>
        <row r="108">
          <cell r="B108">
            <v>2019</v>
          </cell>
          <cell r="C108">
            <v>2232293</v>
          </cell>
          <cell r="D108">
            <v>7331235</v>
          </cell>
          <cell r="E108">
            <v>9563528</v>
          </cell>
          <cell r="F108">
            <v>17146657</v>
          </cell>
          <cell r="I108">
            <v>2019</v>
          </cell>
          <cell r="J108">
            <v>2373854</v>
          </cell>
          <cell r="K108">
            <v>7331235</v>
          </cell>
          <cell r="L108">
            <v>9705089</v>
          </cell>
          <cell r="M108">
            <v>17146657</v>
          </cell>
        </row>
        <row r="109">
          <cell r="B109">
            <v>2020</v>
          </cell>
          <cell r="C109">
            <v>1455230</v>
          </cell>
          <cell r="D109">
            <v>8127250</v>
          </cell>
          <cell r="E109">
            <v>9582480</v>
          </cell>
          <cell r="F109">
            <v>9019407</v>
          </cell>
          <cell r="I109">
            <v>2020</v>
          </cell>
          <cell r="J109">
            <v>1547515</v>
          </cell>
          <cell r="K109">
            <v>8127250</v>
          </cell>
          <cell r="L109">
            <v>9674765</v>
          </cell>
          <cell r="M109">
            <v>9019407</v>
          </cell>
        </row>
        <row r="110">
          <cell r="B110">
            <v>2021</v>
          </cell>
          <cell r="C110">
            <v>584315</v>
          </cell>
          <cell r="D110">
            <v>9019407</v>
          </cell>
          <cell r="E110">
            <v>9603722</v>
          </cell>
          <cell r="F110">
            <v>0</v>
          </cell>
          <cell r="I110">
            <v>2021</v>
          </cell>
          <cell r="J110">
            <v>621369</v>
          </cell>
          <cell r="K110">
            <v>9019407</v>
          </cell>
          <cell r="L110">
            <v>9640776</v>
          </cell>
          <cell r="M110">
            <v>0</v>
          </cell>
        </row>
        <row r="111">
          <cell r="C111">
            <v>94033233</v>
          </cell>
          <cell r="D111">
            <v>93000000</v>
          </cell>
          <cell r="E111">
            <v>187033233</v>
          </cell>
          <cell r="J111">
            <v>99600553</v>
          </cell>
          <cell r="K111">
            <v>93000000</v>
          </cell>
          <cell r="L111">
            <v>192600553</v>
          </cell>
        </row>
      </sheetData>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ital &amp; Op"/>
      <sheetName val="Construction"/>
      <sheetName val="Overnight Proforma"/>
      <sheetName val="Debt"/>
      <sheetName val="Tax &amp; CCA"/>
    </sheetNames>
    <sheetDataSet>
      <sheetData sheetId="0">
        <row r="37">
          <cell r="C37">
            <v>7.2499999999999995E-2</v>
          </cell>
        </row>
      </sheetData>
      <sheetData sheetId="1"/>
      <sheetData sheetId="2"/>
      <sheetData sheetId="3"/>
      <sheetData sheetId="4">
        <row r="5">
          <cell r="C5">
            <v>119594.92818625386</v>
          </cell>
        </row>
      </sheetData>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eet3"/>
      <sheetName val="Summary"/>
      <sheetName val="Inputs"/>
      <sheetName val="Standard_Budget"/>
      <sheetName val="IFS"/>
      <sheetName val="Equity"/>
      <sheetName val="Ops"/>
      <sheetName val="Cons"/>
      <sheetName val="Debt"/>
      <sheetName val="D&amp;T"/>
      <sheetName val="Sensi"/>
      <sheetName val="Adjust"/>
      <sheetName val="Style"/>
      <sheetName val="Timing"/>
      <sheetName val="CADGBP"/>
    </sheetNames>
    <sheetDataSet>
      <sheetData sheetId="0">
        <row r="10">
          <cell r="B10" t="str">
            <v>NPI - Kincardine</v>
          </cell>
        </row>
      </sheetData>
      <sheetData sheetId="1" refreshError="1"/>
      <sheetData sheetId="2" refreshError="1"/>
      <sheetData sheetId="3">
        <row r="7">
          <cell r="E7">
            <v>42369</v>
          </cell>
        </row>
        <row r="49">
          <cell r="C49" t="str">
            <v>P50</v>
          </cell>
        </row>
        <row r="50">
          <cell r="C50" t="str">
            <v>n/a</v>
          </cell>
        </row>
        <row r="51">
          <cell r="C51" t="str">
            <v>P90</v>
          </cell>
        </row>
        <row r="52">
          <cell r="C52" t="str">
            <v>n/a</v>
          </cell>
        </row>
        <row r="53">
          <cell r="C53" t="str">
            <v>P99</v>
          </cell>
        </row>
      </sheetData>
      <sheetData sheetId="4" refreshError="1"/>
      <sheetData sheetId="5" refreshError="1"/>
      <sheetData sheetId="6" refreshError="1"/>
      <sheetData sheetId="7" refreshError="1"/>
      <sheetData sheetId="8" refreshError="1"/>
      <sheetData sheetId="9" refreshError="1"/>
      <sheetData sheetId="10" refreshError="1"/>
      <sheetData sheetId="11">
        <row r="6">
          <cell r="F6">
            <v>1</v>
          </cell>
        </row>
        <row r="7">
          <cell r="F7">
            <v>2</v>
          </cell>
        </row>
      </sheetData>
      <sheetData sheetId="12">
        <row r="17">
          <cell r="I17">
            <v>271095.13639193692</v>
          </cell>
        </row>
        <row r="18">
          <cell r="H18" t="str">
            <v>N/A</v>
          </cell>
        </row>
        <row r="24">
          <cell r="H24" t="str">
            <v>OK</v>
          </cell>
        </row>
        <row r="27">
          <cell r="H27" t="str">
            <v>OK</v>
          </cell>
        </row>
        <row r="36">
          <cell r="I36">
            <v>0.6</v>
          </cell>
        </row>
        <row r="38">
          <cell r="I38" t="str">
            <v>OK</v>
          </cell>
        </row>
        <row r="41">
          <cell r="I41">
            <v>1.01</v>
          </cell>
        </row>
        <row r="43">
          <cell r="I43" t="str">
            <v>OK</v>
          </cell>
        </row>
        <row r="48">
          <cell r="H48">
            <v>162657.08183516216</v>
          </cell>
          <cell r="I48">
            <v>0.6</v>
          </cell>
        </row>
        <row r="51">
          <cell r="H51" t="str">
            <v>N/A</v>
          </cell>
        </row>
        <row r="56">
          <cell r="I56">
            <v>1.9231243561113189</v>
          </cell>
        </row>
        <row r="59">
          <cell r="H59" t="str">
            <v>N/A</v>
          </cell>
        </row>
        <row r="66">
          <cell r="H66" t="str">
            <v>OK</v>
          </cell>
        </row>
      </sheetData>
      <sheetData sheetId="13"/>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Summary"/>
      <sheetName val="Assume1"/>
      <sheetName val="Assume2"/>
      <sheetName val="Fin'ls"/>
      <sheetName val="Tax"/>
      <sheetName val="NOLs"/>
      <sheetName val="Returns"/>
      <sheetName val="Balances"/>
      <sheetName val="Debt"/>
      <sheetName val="Depr"/>
      <sheetName val="Production"/>
      <sheetName val="CapacityRev"/>
      <sheetName val="EnergyRev"/>
      <sheetName val="Module3"/>
      <sheetName val="Module1"/>
    </sheetNames>
    <sheetDataSet>
      <sheetData sheetId="0" refreshError="1"/>
      <sheetData sheetId="1" refreshError="1"/>
      <sheetData sheetId="2" refreshError="1">
        <row r="10">
          <cell r="C10">
            <v>1</v>
          </cell>
        </row>
        <row r="24">
          <cell r="C24">
            <v>36342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roForma"/>
      <sheetName val="IS,CF,BS"/>
      <sheetName val="Financing"/>
      <sheetName val="Project_Cost"/>
      <sheetName val="GECosts_LM6000"/>
      <sheetName val="LDs"/>
      <sheetName val="Commiss"/>
      <sheetName val="SP_Tariff"/>
      <sheetName val="LM6000_PF_Degradation"/>
      <sheetName val="ScheduleG_H"/>
    </sheetNames>
    <sheetDataSet>
      <sheetData sheetId="0">
        <row r="3">
          <cell r="E3" t="str">
            <v>NP Spy Hill</v>
          </cell>
        </row>
      </sheetData>
      <sheetData sheetId="1"/>
      <sheetData sheetId="2"/>
      <sheetData sheetId="3">
        <row r="3">
          <cell r="C3">
            <v>18</v>
          </cell>
        </row>
      </sheetData>
      <sheetData sheetId="4">
        <row r="31">
          <cell r="AA31">
            <v>232018.5216527789</v>
          </cell>
        </row>
      </sheetData>
      <sheetData sheetId="5">
        <row r="12">
          <cell r="H12">
            <v>1.0722399999999999</v>
          </cell>
        </row>
      </sheetData>
      <sheetData sheetId="6"/>
      <sheetData sheetId="7">
        <row r="6">
          <cell r="A6">
            <v>1</v>
          </cell>
        </row>
      </sheetData>
      <sheetData sheetId="8"/>
      <sheetData sheetId="9">
        <row r="1">
          <cell r="D1">
            <v>4</v>
          </cell>
        </row>
        <row r="4">
          <cell r="A4">
            <v>0</v>
          </cell>
          <cell r="B4">
            <v>6.9539234999999996E-3</v>
          </cell>
          <cell r="C4">
            <v>6.9539234999999996E-3</v>
          </cell>
          <cell r="D4">
            <v>80.673800806208646</v>
          </cell>
          <cell r="E4">
            <v>-2.9274050000000001E-3</v>
          </cell>
          <cell r="F4">
            <v>-2.9274050000000001E-3</v>
          </cell>
          <cell r="G4">
            <v>9.9707924228094065</v>
          </cell>
        </row>
        <row r="5">
          <cell r="A5">
            <v>2508.36</v>
          </cell>
          <cell r="B5">
            <v>-1.4134265528247965</v>
          </cell>
          <cell r="C5">
            <v>-1.4134265528247965</v>
          </cell>
          <cell r="D5">
            <v>79.53353588444071</v>
          </cell>
          <cell r="E5">
            <v>0.55533889134175529</v>
          </cell>
          <cell r="F5">
            <v>0.55533889134175529</v>
          </cell>
          <cell r="G5">
            <v>10.026164110908224</v>
          </cell>
        </row>
        <row r="6">
          <cell r="A6">
            <v>5016.72</v>
          </cell>
          <cell r="B6">
            <v>-2.2893668012998312</v>
          </cell>
          <cell r="C6">
            <v>-2.2893668012998312</v>
          </cell>
          <cell r="D6">
            <v>78.826881593204547</v>
          </cell>
          <cell r="E6">
            <v>0.91002991165349345</v>
          </cell>
          <cell r="F6">
            <v>0.91002991165349345</v>
          </cell>
          <cell r="G6">
            <v>10.061529616285853</v>
          </cell>
        </row>
        <row r="7">
          <cell r="A7">
            <v>7525.08</v>
          </cell>
          <cell r="B7">
            <v>-2.9651106572039905</v>
          </cell>
          <cell r="C7">
            <v>-2.9651106572039905</v>
          </cell>
          <cell r="D7">
            <v>78.281733340932234</v>
          </cell>
          <cell r="E7">
            <v>1.1871931891517813</v>
          </cell>
          <cell r="F7">
            <v>1.1871931891517813</v>
          </cell>
          <cell r="G7">
            <v>10.089164991357462</v>
          </cell>
        </row>
        <row r="8">
          <cell r="A8">
            <v>10033.4</v>
          </cell>
          <cell r="B8">
            <v>-3.5167539120363469</v>
          </cell>
          <cell r="C8">
            <v>-3.5167539120363469</v>
          </cell>
          <cell r="D8">
            <v>77.836701760367902</v>
          </cell>
          <cell r="E8">
            <v>1.4154555651238721</v>
          </cell>
          <cell r="F8">
            <v>1.4154555651238721</v>
          </cell>
          <cell r="G8">
            <v>10.111924559045013</v>
          </cell>
        </row>
        <row r="9">
          <cell r="A9">
            <v>12541.8</v>
          </cell>
          <cell r="B9">
            <v>-3.9815652609866863</v>
          </cell>
          <cell r="C9">
            <v>-3.9815652609866863</v>
          </cell>
          <cell r="D9">
            <v>77.461720778591044</v>
          </cell>
          <cell r="E9">
            <v>1.6090692361447578</v>
          </cell>
          <cell r="F9">
            <v>1.6090692361447578</v>
          </cell>
          <cell r="G9">
            <v>10.131229376284686</v>
          </cell>
        </row>
        <row r="10">
          <cell r="A10">
            <v>15050.2</v>
          </cell>
          <cell r="B10">
            <v>-4.3815875370946769</v>
          </cell>
          <cell r="C10">
            <v>-4.3815875370946769</v>
          </cell>
          <cell r="D10">
            <v>77.139007604383224</v>
          </cell>
          <cell r="E10">
            <v>1.7765747171038213</v>
          </cell>
          <cell r="F10">
            <v>1.7765747171038213</v>
          </cell>
          <cell r="G10">
            <v>10.147931000087942</v>
          </cell>
        </row>
        <row r="11">
          <cell r="A11">
            <v>17558.5</v>
          </cell>
          <cell r="B11">
            <v>-4.7312478071238671</v>
          </cell>
          <cell r="C11">
            <v>-4.7312478071238671</v>
          </cell>
          <cell r="D11">
            <v>76.856923374641426</v>
          </cell>
          <cell r="E11">
            <v>1.9236232653514316</v>
          </cell>
          <cell r="F11">
            <v>1.9236232653514316</v>
          </cell>
          <cell r="G11">
            <v>10.162592905594465</v>
          </cell>
        </row>
        <row r="12">
          <cell r="A12">
            <v>20016.7</v>
          </cell>
          <cell r="B12">
            <v>-5.0347934739787119</v>
          </cell>
          <cell r="C12">
            <v>-5.0347934739787119</v>
          </cell>
          <cell r="D12">
            <v>76.61204154800707</v>
          </cell>
          <cell r="E12">
            <v>2.0517349437693611</v>
          </cell>
          <cell r="F12">
            <v>2.0517349437693611</v>
          </cell>
          <cell r="G12">
            <v>10.175366655118895</v>
          </cell>
        </row>
        <row r="13">
          <cell r="A13">
            <v>22525.1</v>
          </cell>
          <cell r="B13">
            <v>-5.3118420060189093</v>
          </cell>
          <cell r="C13">
            <v>-5.3118420060189093</v>
          </cell>
          <cell r="D13">
            <v>76.388535967132441</v>
          </cell>
          <cell r="E13">
            <v>2.1690190553961322</v>
          </cell>
          <cell r="F13">
            <v>2.1690190553961322</v>
          </cell>
          <cell r="G13">
            <v>10.187060810434136</v>
          </cell>
        </row>
        <row r="14">
          <cell r="A14">
            <v>25033.4</v>
          </cell>
          <cell r="B14">
            <v>-5.5613655875932047</v>
          </cell>
          <cell r="C14">
            <v>-5.5613655875932047</v>
          </cell>
          <cell r="D14">
            <v>76.187235809968669</v>
          </cell>
          <cell r="E14">
            <v>2.2749307891031396</v>
          </cell>
          <cell r="F14">
            <v>2.2749307891031396</v>
          </cell>
          <cell r="G14">
            <v>10.197621049553462</v>
          </cell>
        </row>
        <row r="15">
          <cell r="A15">
            <v>25034</v>
          </cell>
          <cell r="B15">
            <v>-1.75</v>
          </cell>
          <cell r="C15">
            <v>-1.75</v>
          </cell>
          <cell r="D15">
            <v>79.262009292100004</v>
          </cell>
          <cell r="E15">
            <v>0.9</v>
          </cell>
          <cell r="F15">
            <v>0.9</v>
          </cell>
          <cell r="G15">
            <v>10.060529554614691</v>
          </cell>
        </row>
        <row r="16">
          <cell r="A16">
            <v>27500</v>
          </cell>
          <cell r="B16">
            <v>-2.6</v>
          </cell>
          <cell r="C16">
            <v>-2.6</v>
          </cell>
          <cell r="D16">
            <v>78.576281985247221</v>
          </cell>
          <cell r="E16">
            <v>1.25</v>
          </cell>
          <cell r="F16">
            <v>1.25</v>
          </cell>
          <cell r="G16">
            <v>10.095427328094523</v>
          </cell>
        </row>
        <row r="17">
          <cell r="A17">
            <v>30000</v>
          </cell>
          <cell r="B17">
            <v>-3.3</v>
          </cell>
          <cell r="C17">
            <v>-3.3</v>
          </cell>
          <cell r="D17">
            <v>78.011565379603752</v>
          </cell>
          <cell r="E17">
            <v>1.5</v>
          </cell>
          <cell r="F17">
            <v>1.5</v>
          </cell>
          <cell r="G17">
            <v>10.120354309151546</v>
          </cell>
        </row>
        <row r="18">
          <cell r="A18">
            <v>32500</v>
          </cell>
          <cell r="B18">
            <v>-3.9</v>
          </cell>
          <cell r="C18">
            <v>-3.9</v>
          </cell>
          <cell r="D18">
            <v>77.527522574766508</v>
          </cell>
          <cell r="E18">
            <v>1.7</v>
          </cell>
          <cell r="F18">
            <v>1.7</v>
          </cell>
          <cell r="G18">
            <v>10.140295893997166</v>
          </cell>
        </row>
        <row r="19">
          <cell r="A19">
            <v>35000</v>
          </cell>
          <cell r="B19">
            <v>-4.3</v>
          </cell>
          <cell r="C19">
            <v>-4.3</v>
          </cell>
          <cell r="D19">
            <v>77.204827371541668</v>
          </cell>
          <cell r="E19">
            <v>1.9</v>
          </cell>
          <cell r="F19">
            <v>1.9</v>
          </cell>
          <cell r="G19">
            <v>10.160237478842784</v>
          </cell>
        </row>
        <row r="20">
          <cell r="A20">
            <v>37500</v>
          </cell>
          <cell r="B20">
            <v>-4.7</v>
          </cell>
          <cell r="C20">
            <v>-4.7</v>
          </cell>
          <cell r="D20">
            <v>76.882132168316843</v>
          </cell>
          <cell r="E20">
            <v>2</v>
          </cell>
          <cell r="F20">
            <v>2</v>
          </cell>
          <cell r="G20">
            <v>10.170208271265595</v>
          </cell>
        </row>
        <row r="21">
          <cell r="A21">
            <v>40000</v>
          </cell>
          <cell r="B21">
            <v>-5</v>
          </cell>
          <cell r="C21">
            <v>-5</v>
          </cell>
          <cell r="D21">
            <v>76.640110765898214</v>
          </cell>
          <cell r="E21">
            <v>2.15</v>
          </cell>
          <cell r="F21">
            <v>2.15</v>
          </cell>
          <cell r="G21">
            <v>10.185164459899809</v>
          </cell>
        </row>
        <row r="22">
          <cell r="A22">
            <v>42500</v>
          </cell>
          <cell r="B22">
            <v>-5.3</v>
          </cell>
          <cell r="C22">
            <v>-5.3</v>
          </cell>
          <cell r="D22">
            <v>76.398089363479585</v>
          </cell>
          <cell r="E22">
            <v>2.27</v>
          </cell>
          <cell r="F22">
            <v>2.27</v>
          </cell>
          <cell r="G22">
            <v>10.197129410807179</v>
          </cell>
        </row>
        <row r="23">
          <cell r="A23">
            <v>45000</v>
          </cell>
          <cell r="B23">
            <v>-5.7</v>
          </cell>
          <cell r="C23">
            <v>-5.7</v>
          </cell>
          <cell r="D23">
            <v>76.075394160254746</v>
          </cell>
          <cell r="E23">
            <v>2.42</v>
          </cell>
          <cell r="F23">
            <v>2.42</v>
          </cell>
          <cell r="G23">
            <v>10.212085599441394</v>
          </cell>
        </row>
        <row r="24">
          <cell r="A24">
            <v>47500</v>
          </cell>
          <cell r="B24">
            <v>-6</v>
          </cell>
          <cell r="C24">
            <v>-6</v>
          </cell>
          <cell r="D24">
            <v>75.833372757836116</v>
          </cell>
          <cell r="E24">
            <v>2.52</v>
          </cell>
          <cell r="F24">
            <v>2.52</v>
          </cell>
          <cell r="G24">
            <v>10.222056391864202</v>
          </cell>
        </row>
        <row r="25">
          <cell r="A25">
            <v>50000</v>
          </cell>
          <cell r="B25">
            <v>-6.2</v>
          </cell>
          <cell r="C25">
            <v>-6.2</v>
          </cell>
          <cell r="D25">
            <v>75.672025156223711</v>
          </cell>
          <cell r="E25">
            <v>2.65</v>
          </cell>
          <cell r="F25">
            <v>2.65</v>
          </cell>
          <cell r="G25">
            <v>10.235018422013855</v>
          </cell>
        </row>
        <row r="26">
          <cell r="A26">
            <v>50001</v>
          </cell>
          <cell r="B26">
            <v>0</v>
          </cell>
          <cell r="D26">
            <v>80.673800806208646</v>
          </cell>
          <cell r="E26">
            <v>0</v>
          </cell>
          <cell r="G26">
            <v>9.9707924228094065</v>
          </cell>
        </row>
        <row r="27">
          <cell r="A27">
            <v>52500</v>
          </cell>
          <cell r="B27">
            <v>-1.4203804763247965</v>
          </cell>
          <cell r="D27">
            <v>79.527925890048095</v>
          </cell>
          <cell r="E27">
            <v>0.55826629634175529</v>
          </cell>
          <cell r="G27">
            <v>10.026455996384149</v>
          </cell>
        </row>
        <row r="28">
          <cell r="A28">
            <v>55000</v>
          </cell>
          <cell r="B28">
            <v>-2.2963207247998314</v>
          </cell>
          <cell r="D28">
            <v>78.821271598811947</v>
          </cell>
          <cell r="E28">
            <v>0.91295731665349344</v>
          </cell>
          <cell r="G28">
            <v>10.061821501761775</v>
          </cell>
        </row>
        <row r="29">
          <cell r="A29">
            <v>57500</v>
          </cell>
          <cell r="B29">
            <v>-2.9720645807039907</v>
          </cell>
          <cell r="D29">
            <v>78.276123346539634</v>
          </cell>
          <cell r="E29">
            <v>1.1901205941517814</v>
          </cell>
          <cell r="G29">
            <v>10.089456876833387</v>
          </cell>
        </row>
        <row r="30">
          <cell r="A30">
            <v>60000</v>
          </cell>
          <cell r="B30">
            <v>-3.5237078355363471</v>
          </cell>
          <cell r="D30">
            <v>77.831091765975287</v>
          </cell>
          <cell r="E30">
            <v>1.4183829701238722</v>
          </cell>
          <cell r="G30">
            <v>10.112216444520936</v>
          </cell>
        </row>
        <row r="31">
          <cell r="A31">
            <v>62500</v>
          </cell>
          <cell r="B31">
            <v>-3.9885191844866865</v>
          </cell>
          <cell r="D31">
            <v>77.456110784198444</v>
          </cell>
          <cell r="E31">
            <v>1.6119966411447579</v>
          </cell>
          <cell r="G31">
            <v>10.131521261760609</v>
          </cell>
        </row>
        <row r="32">
          <cell r="A32">
            <v>65000</v>
          </cell>
          <cell r="B32">
            <v>-4.3885414605946771</v>
          </cell>
          <cell r="D32">
            <v>77.133397609990624</v>
          </cell>
          <cell r="E32">
            <v>1.7795021221038214</v>
          </cell>
          <cell r="G32">
            <v>10.148222885563868</v>
          </cell>
        </row>
        <row r="33">
          <cell r="A33">
            <v>67500</v>
          </cell>
          <cell r="B33">
            <v>-4.7382017306238673</v>
          </cell>
          <cell r="D33">
            <v>76.851313380248811</v>
          </cell>
          <cell r="E33">
            <v>1.9265506703514317</v>
          </cell>
          <cell r="G33">
            <v>10.162884791070391</v>
          </cell>
        </row>
        <row r="34">
          <cell r="A34">
            <v>70000</v>
          </cell>
          <cell r="B34">
            <v>-5.0417473974787121</v>
          </cell>
          <cell r="D34">
            <v>76.606431553614456</v>
          </cell>
          <cell r="E34">
            <v>2.0546623487693614</v>
          </cell>
          <cell r="G34">
            <v>10.175658540594821</v>
          </cell>
        </row>
        <row r="35">
          <cell r="A35">
            <v>72500</v>
          </cell>
          <cell r="B35">
            <v>-5.3187959295189096</v>
          </cell>
          <cell r="D35">
            <v>76.382925972739827</v>
          </cell>
          <cell r="E35">
            <v>2.1719464603961325</v>
          </cell>
          <cell r="G35">
            <v>10.187352695910061</v>
          </cell>
        </row>
        <row r="36">
          <cell r="A36">
            <v>75000</v>
          </cell>
          <cell r="B36">
            <v>-5.5683195110932049</v>
          </cell>
          <cell r="D36">
            <v>76.181625815576069</v>
          </cell>
          <cell r="E36">
            <v>2.2778581941031399</v>
          </cell>
          <cell r="G36">
            <v>10.197912935029384</v>
          </cell>
        </row>
        <row r="37">
          <cell r="A37">
            <v>75001</v>
          </cell>
          <cell r="B37">
            <v>-1.7569539235000002</v>
          </cell>
          <cell r="D37">
            <v>79.256399297707389</v>
          </cell>
          <cell r="E37">
            <v>0.90292740500000024</v>
          </cell>
          <cell r="G37">
            <v>10.060821440090615</v>
          </cell>
        </row>
        <row r="38">
          <cell r="A38">
            <v>77500</v>
          </cell>
          <cell r="B38">
            <v>-2.6069539235000003</v>
          </cell>
          <cell r="D38">
            <v>78.570671990854621</v>
          </cell>
          <cell r="E38">
            <v>1.2529274050000003</v>
          </cell>
          <cell r="G38">
            <v>10.095719213570449</v>
          </cell>
        </row>
        <row r="39">
          <cell r="A39">
            <v>80000</v>
          </cell>
          <cell r="B39">
            <v>-3.3069539235000001</v>
          </cell>
          <cell r="D39">
            <v>78.005955385211152</v>
          </cell>
          <cell r="E39">
            <v>1.5029274050000003</v>
          </cell>
          <cell r="G39">
            <v>10.120646194627472</v>
          </cell>
        </row>
        <row r="40">
          <cell r="A40">
            <v>82500</v>
          </cell>
          <cell r="B40">
            <v>-3.9069539235000001</v>
          </cell>
          <cell r="D40">
            <v>77.521912580373908</v>
          </cell>
          <cell r="E40">
            <v>1.7029274050000003</v>
          </cell>
          <cell r="G40">
            <v>10.140587779473091</v>
          </cell>
        </row>
        <row r="41">
          <cell r="A41">
            <v>85000</v>
          </cell>
          <cell r="B41">
            <v>-4.3069539235000001</v>
          </cell>
          <cell r="D41">
            <v>77.199217377149068</v>
          </cell>
          <cell r="E41">
            <v>1.9029274050000002</v>
          </cell>
          <cell r="G41">
            <v>10.160529364318711</v>
          </cell>
        </row>
        <row r="42">
          <cell r="A42">
            <v>87500</v>
          </cell>
          <cell r="B42">
            <v>-4.7069539235000004</v>
          </cell>
          <cell r="D42">
            <v>76.876522173924229</v>
          </cell>
          <cell r="E42">
            <v>2.0029274050000003</v>
          </cell>
          <cell r="G42">
            <v>10.17050015674152</v>
          </cell>
        </row>
        <row r="43">
          <cell r="A43">
            <v>90000</v>
          </cell>
          <cell r="B43">
            <v>-5.0069539235000002</v>
          </cell>
          <cell r="D43">
            <v>76.6345007715056</v>
          </cell>
          <cell r="E43">
            <v>2.1529274050000002</v>
          </cell>
          <cell r="G43">
            <v>10.185456345375734</v>
          </cell>
        </row>
        <row r="44">
          <cell r="A44">
            <v>92500</v>
          </cell>
          <cell r="B44">
            <v>-5.3069539235000001</v>
          </cell>
          <cell r="D44">
            <v>76.392479369086985</v>
          </cell>
          <cell r="E44">
            <v>2.2729274050000003</v>
          </cell>
          <cell r="G44">
            <v>10.197421296283105</v>
          </cell>
        </row>
        <row r="45">
          <cell r="A45">
            <v>95000</v>
          </cell>
          <cell r="B45">
            <v>-5.7069539235000004</v>
          </cell>
          <cell r="D45">
            <v>76.069784165862146</v>
          </cell>
          <cell r="E45">
            <v>2.4229274050000003</v>
          </cell>
          <cell r="G45">
            <v>10.212377484917321</v>
          </cell>
        </row>
        <row r="46">
          <cell r="A46">
            <v>97500</v>
          </cell>
          <cell r="B46">
            <v>-6.0069539235000002</v>
          </cell>
          <cell r="D46">
            <v>75.827762763443516</v>
          </cell>
          <cell r="E46">
            <v>2.5229274050000003</v>
          </cell>
          <cell r="G46">
            <v>10.222348277340128</v>
          </cell>
        </row>
        <row r="47">
          <cell r="A47">
            <v>100000</v>
          </cell>
          <cell r="B47">
            <v>-6.2069539235000004</v>
          </cell>
          <cell r="D47">
            <v>75.666415161831097</v>
          </cell>
          <cell r="E47">
            <v>2.6529274050000002</v>
          </cell>
          <cell r="G47">
            <v>10.235310307489781</v>
          </cell>
        </row>
        <row r="48">
          <cell r="A48">
            <v>100001</v>
          </cell>
          <cell r="B48">
            <v>0</v>
          </cell>
          <cell r="D48">
            <v>80.673800806208646</v>
          </cell>
          <cell r="E48">
            <v>0</v>
          </cell>
          <cell r="G48">
            <v>9.9707924228094065</v>
          </cell>
        </row>
        <row r="49">
          <cell r="A49">
            <v>102500</v>
          </cell>
          <cell r="B49">
            <v>-1.4203804763247965</v>
          </cell>
          <cell r="D49">
            <v>79.527925890048095</v>
          </cell>
          <cell r="E49">
            <v>0.55826629634175529</v>
          </cell>
          <cell r="G49">
            <v>10.026455996384149</v>
          </cell>
        </row>
        <row r="50">
          <cell r="A50">
            <v>105000</v>
          </cell>
          <cell r="B50">
            <v>-2.2963207247998314</v>
          </cell>
          <cell r="D50">
            <v>78.821271598811947</v>
          </cell>
          <cell r="E50">
            <v>0.91295731665349344</v>
          </cell>
          <cell r="G50">
            <v>10.061821501761775</v>
          </cell>
        </row>
        <row r="51">
          <cell r="A51">
            <v>107500</v>
          </cell>
          <cell r="B51">
            <v>-2.9720645807039907</v>
          </cell>
          <cell r="D51">
            <v>78.276123346539634</v>
          </cell>
          <cell r="E51">
            <v>1.1901205941517814</v>
          </cell>
          <cell r="G51">
            <v>10.089456876833387</v>
          </cell>
        </row>
        <row r="52">
          <cell r="A52">
            <v>110000</v>
          </cell>
          <cell r="B52">
            <v>-3.5237078355363471</v>
          </cell>
          <cell r="D52">
            <v>77.831091765975287</v>
          </cell>
          <cell r="E52">
            <v>1.4183829701238722</v>
          </cell>
          <cell r="G52">
            <v>10.112216444520936</v>
          </cell>
        </row>
        <row r="53">
          <cell r="A53">
            <v>112500</v>
          </cell>
          <cell r="B53">
            <v>-3.9885191844866865</v>
          </cell>
          <cell r="D53">
            <v>77.456110784198444</v>
          </cell>
          <cell r="E53">
            <v>1.6119966411447579</v>
          </cell>
          <cell r="G53">
            <v>10.131521261760609</v>
          </cell>
        </row>
        <row r="54">
          <cell r="A54">
            <v>115000</v>
          </cell>
          <cell r="B54">
            <v>-4.3885414605946771</v>
          </cell>
          <cell r="D54">
            <v>77.133397609990624</v>
          </cell>
          <cell r="E54">
            <v>1.7795021221038214</v>
          </cell>
          <cell r="G54">
            <v>10.148222885563868</v>
          </cell>
        </row>
        <row r="55">
          <cell r="A55">
            <v>117500</v>
          </cell>
          <cell r="B55">
            <v>-4.7382017306238673</v>
          </cell>
          <cell r="D55">
            <v>76.851313380248811</v>
          </cell>
          <cell r="E55">
            <v>1.9265506703514317</v>
          </cell>
          <cell r="G55">
            <v>10.162884791070391</v>
          </cell>
        </row>
        <row r="56">
          <cell r="A56">
            <v>120000</v>
          </cell>
          <cell r="B56">
            <v>-5.0417473974787121</v>
          </cell>
          <cell r="D56">
            <v>76.606431553614456</v>
          </cell>
          <cell r="E56">
            <v>2.0546623487693614</v>
          </cell>
          <cell r="G56">
            <v>10.175658540594821</v>
          </cell>
        </row>
        <row r="57">
          <cell r="A57">
            <v>122500</v>
          </cell>
          <cell r="B57">
            <v>-5.3187959295189096</v>
          </cell>
          <cell r="D57">
            <v>76.382925972739827</v>
          </cell>
          <cell r="E57">
            <v>2.1719464603961325</v>
          </cell>
          <cell r="G57">
            <v>10.187352695910061</v>
          </cell>
        </row>
        <row r="58">
          <cell r="A58">
            <v>125000</v>
          </cell>
          <cell r="B58">
            <v>-5.5683195110932049</v>
          </cell>
          <cell r="D58">
            <v>76.181625815576069</v>
          </cell>
          <cell r="E58">
            <v>2.2778581941031399</v>
          </cell>
          <cell r="G58">
            <v>10.197912935029384</v>
          </cell>
        </row>
        <row r="59">
          <cell r="A59">
            <v>125001</v>
          </cell>
          <cell r="B59">
            <v>-1.7569539235000002</v>
          </cell>
          <cell r="D59">
            <v>79.256399297707389</v>
          </cell>
          <cell r="E59">
            <v>0.90292740500000024</v>
          </cell>
          <cell r="G59">
            <v>10.060821440090615</v>
          </cell>
        </row>
        <row r="60">
          <cell r="A60">
            <v>127500</v>
          </cell>
          <cell r="B60">
            <v>-2.6069539235000003</v>
          </cell>
          <cell r="D60">
            <v>78.570671990854621</v>
          </cell>
          <cell r="E60">
            <v>1.2529274050000003</v>
          </cell>
          <cell r="G60">
            <v>10.095719213570449</v>
          </cell>
        </row>
        <row r="61">
          <cell r="A61">
            <v>130000</v>
          </cell>
          <cell r="B61">
            <v>-3.3069539235000001</v>
          </cell>
          <cell r="D61">
            <v>78.005955385211152</v>
          </cell>
          <cell r="E61">
            <v>1.5029274050000003</v>
          </cell>
          <cell r="G61">
            <v>10.120646194627472</v>
          </cell>
        </row>
        <row r="62">
          <cell r="A62">
            <v>132500</v>
          </cell>
          <cell r="B62">
            <v>-3.9069539235000001</v>
          </cell>
          <cell r="D62">
            <v>77.521912580373908</v>
          </cell>
          <cell r="E62">
            <v>1.7029274050000003</v>
          </cell>
          <cell r="G62">
            <v>10.140587779473091</v>
          </cell>
        </row>
        <row r="63">
          <cell r="A63">
            <v>135000</v>
          </cell>
          <cell r="B63">
            <v>-4.3069539235000001</v>
          </cell>
          <cell r="D63">
            <v>77.199217377149068</v>
          </cell>
          <cell r="E63">
            <v>1.9029274050000002</v>
          </cell>
          <cell r="G63">
            <v>10.160529364318711</v>
          </cell>
        </row>
        <row r="64">
          <cell r="A64">
            <v>137500</v>
          </cell>
          <cell r="B64">
            <v>-4.7069539235000004</v>
          </cell>
          <cell r="D64">
            <v>76.876522173924229</v>
          </cell>
          <cell r="E64">
            <v>2.0029274050000003</v>
          </cell>
          <cell r="G64">
            <v>10.17050015674152</v>
          </cell>
        </row>
        <row r="65">
          <cell r="A65">
            <v>140000</v>
          </cell>
          <cell r="B65">
            <v>-5.0069539235000002</v>
          </cell>
          <cell r="D65">
            <v>76.6345007715056</v>
          </cell>
          <cell r="E65">
            <v>2.1529274050000002</v>
          </cell>
          <cell r="G65">
            <v>10.185456345375734</v>
          </cell>
        </row>
        <row r="66">
          <cell r="A66">
            <v>142500</v>
          </cell>
          <cell r="B66">
            <v>-5.3069539235000001</v>
          </cell>
          <cell r="D66">
            <v>76.392479369086985</v>
          </cell>
          <cell r="E66">
            <v>2.2729274050000003</v>
          </cell>
          <cell r="G66">
            <v>10.197421296283105</v>
          </cell>
        </row>
        <row r="67">
          <cell r="A67">
            <v>145000</v>
          </cell>
          <cell r="B67">
            <v>-5.7069539235000004</v>
          </cell>
          <cell r="D67">
            <v>76.069784165862146</v>
          </cell>
          <cell r="E67">
            <v>2.4229274050000003</v>
          </cell>
          <cell r="G67">
            <v>10.212377484917321</v>
          </cell>
        </row>
        <row r="68">
          <cell r="A68">
            <v>147500</v>
          </cell>
          <cell r="B68">
            <v>-6.0069539235000002</v>
          </cell>
          <cell r="D68">
            <v>75.827762763443516</v>
          </cell>
          <cell r="E68">
            <v>2.5229274050000003</v>
          </cell>
          <cell r="G68">
            <v>10.222348277340128</v>
          </cell>
        </row>
        <row r="69">
          <cell r="A69">
            <v>150000</v>
          </cell>
          <cell r="B69">
            <v>-6.2069539235000004</v>
          </cell>
          <cell r="D69">
            <v>75.666415161831097</v>
          </cell>
          <cell r="E69">
            <v>2.6529274050000002</v>
          </cell>
          <cell r="G69">
            <v>10.235310307489781</v>
          </cell>
        </row>
        <row r="70">
          <cell r="A70">
            <v>150001</v>
          </cell>
          <cell r="B70">
            <v>0</v>
          </cell>
          <cell r="D70">
            <v>80.673800806208646</v>
          </cell>
          <cell r="E70">
            <v>0</v>
          </cell>
          <cell r="G70">
            <v>9.9707924228094065</v>
          </cell>
        </row>
        <row r="71">
          <cell r="A71">
            <v>152500</v>
          </cell>
          <cell r="B71">
            <v>-1.4203804763247965</v>
          </cell>
          <cell r="D71">
            <v>79.527925890048095</v>
          </cell>
          <cell r="E71">
            <v>0.55826629634175529</v>
          </cell>
          <cell r="G71">
            <v>10.026455996384149</v>
          </cell>
        </row>
        <row r="72">
          <cell r="A72">
            <v>155000</v>
          </cell>
          <cell r="B72">
            <v>-2.2963207247998314</v>
          </cell>
          <cell r="D72">
            <v>78.821271598811947</v>
          </cell>
          <cell r="E72">
            <v>0.91295731665349344</v>
          </cell>
          <cell r="G72">
            <v>10.061821501761775</v>
          </cell>
        </row>
        <row r="73">
          <cell r="A73">
            <v>157500</v>
          </cell>
          <cell r="B73">
            <v>-2.9720645807039907</v>
          </cell>
          <cell r="D73">
            <v>78.276123346539634</v>
          </cell>
          <cell r="E73">
            <v>1.1901205941517814</v>
          </cell>
          <cell r="G73">
            <v>10.089456876833387</v>
          </cell>
        </row>
        <row r="74">
          <cell r="A74">
            <v>160000</v>
          </cell>
          <cell r="B74">
            <v>-3.5237078355363471</v>
          </cell>
          <cell r="D74">
            <v>77.831091765975287</v>
          </cell>
          <cell r="E74">
            <v>1.4183829701238722</v>
          </cell>
          <cell r="G74">
            <v>10.112216444520936</v>
          </cell>
        </row>
        <row r="75">
          <cell r="A75">
            <v>162500</v>
          </cell>
          <cell r="B75">
            <v>-3.9885191844866865</v>
          </cell>
          <cell r="D75">
            <v>77.456110784198444</v>
          </cell>
          <cell r="E75">
            <v>1.6119966411447579</v>
          </cell>
          <cell r="G75">
            <v>10.131521261760609</v>
          </cell>
        </row>
        <row r="76">
          <cell r="A76">
            <v>165000</v>
          </cell>
          <cell r="B76">
            <v>-4.3885414605946771</v>
          </cell>
          <cell r="D76">
            <v>77.133397609990624</v>
          </cell>
          <cell r="E76">
            <v>1.7795021221038214</v>
          </cell>
          <cell r="G76">
            <v>10.148222885563868</v>
          </cell>
        </row>
        <row r="77">
          <cell r="A77">
            <v>167500</v>
          </cell>
          <cell r="B77">
            <v>-4.7382017306238673</v>
          </cell>
          <cell r="D77">
            <v>76.851313380248811</v>
          </cell>
          <cell r="E77">
            <v>1.9265506703514317</v>
          </cell>
          <cell r="G77">
            <v>10.162884791070391</v>
          </cell>
        </row>
        <row r="78">
          <cell r="A78">
            <v>170000</v>
          </cell>
          <cell r="B78">
            <v>-5.0417473974787121</v>
          </cell>
          <cell r="D78">
            <v>76.606431553614456</v>
          </cell>
          <cell r="E78">
            <v>2.0546623487693614</v>
          </cell>
          <cell r="G78">
            <v>10.175658540594821</v>
          </cell>
        </row>
        <row r="79">
          <cell r="A79">
            <v>172500</v>
          </cell>
          <cell r="B79">
            <v>-5.3187959295189096</v>
          </cell>
          <cell r="D79">
            <v>76.382925972739827</v>
          </cell>
          <cell r="E79">
            <v>2.1719464603961325</v>
          </cell>
          <cell r="G79">
            <v>10.187352695910061</v>
          </cell>
        </row>
        <row r="80">
          <cell r="A80">
            <v>175000</v>
          </cell>
          <cell r="B80">
            <v>-5.5683195110932049</v>
          </cell>
          <cell r="D80">
            <v>76.181625815576069</v>
          </cell>
          <cell r="E80">
            <v>2.2778581941031399</v>
          </cell>
          <cell r="G80">
            <v>10.197912935029384</v>
          </cell>
        </row>
        <row r="81">
          <cell r="A81">
            <v>175001</v>
          </cell>
          <cell r="B81">
            <v>-1.7569539235000002</v>
          </cell>
          <cell r="D81">
            <v>79.256399297707389</v>
          </cell>
          <cell r="E81">
            <v>0.90292740500000024</v>
          </cell>
          <cell r="G81">
            <v>10.060821440090615</v>
          </cell>
        </row>
        <row r="82">
          <cell r="A82">
            <v>177500</v>
          </cell>
          <cell r="B82">
            <v>-2.6069539235000003</v>
          </cell>
          <cell r="D82">
            <v>78.570671990854621</v>
          </cell>
          <cell r="E82">
            <v>1.2529274050000003</v>
          </cell>
          <cell r="G82">
            <v>10.095719213570449</v>
          </cell>
        </row>
        <row r="83">
          <cell r="A83">
            <v>180000</v>
          </cell>
          <cell r="B83">
            <v>-3.3069539235000001</v>
          </cell>
          <cell r="D83">
            <v>78.005955385211152</v>
          </cell>
          <cell r="E83">
            <v>1.5029274050000003</v>
          </cell>
          <cell r="G83">
            <v>10.120646194627472</v>
          </cell>
        </row>
        <row r="84">
          <cell r="A84">
            <v>182500</v>
          </cell>
          <cell r="B84">
            <v>-3.9069539235000001</v>
          </cell>
          <cell r="D84">
            <v>77.521912580373908</v>
          </cell>
          <cell r="E84">
            <v>1.7029274050000003</v>
          </cell>
          <cell r="G84">
            <v>10.140587779473091</v>
          </cell>
        </row>
        <row r="85">
          <cell r="A85">
            <v>185000</v>
          </cell>
          <cell r="B85">
            <v>-4.3069539235000001</v>
          </cell>
          <cell r="D85">
            <v>77.199217377149068</v>
          </cell>
          <cell r="E85">
            <v>1.9029274050000002</v>
          </cell>
          <cell r="G85">
            <v>10.160529364318711</v>
          </cell>
        </row>
        <row r="86">
          <cell r="A86">
            <v>187500</v>
          </cell>
          <cell r="B86">
            <v>-4.7069539235000004</v>
          </cell>
          <cell r="D86">
            <v>76.876522173924229</v>
          </cell>
          <cell r="E86">
            <v>2.0029274050000003</v>
          </cell>
          <cell r="G86">
            <v>10.17050015674152</v>
          </cell>
        </row>
        <row r="87">
          <cell r="A87">
            <v>190000</v>
          </cell>
          <cell r="B87">
            <v>-5.0069539235000002</v>
          </cell>
          <cell r="D87">
            <v>76.6345007715056</v>
          </cell>
          <cell r="E87">
            <v>2.1529274050000002</v>
          </cell>
          <cell r="G87">
            <v>10.185456345375734</v>
          </cell>
        </row>
        <row r="88">
          <cell r="A88">
            <v>192500</v>
          </cell>
          <cell r="B88">
            <v>-5.3069539235000001</v>
          </cell>
          <cell r="D88">
            <v>76.392479369086985</v>
          </cell>
          <cell r="E88">
            <v>2.2729274050000003</v>
          </cell>
          <cell r="G88">
            <v>10.197421296283105</v>
          </cell>
        </row>
        <row r="89">
          <cell r="A89">
            <v>195000</v>
          </cell>
          <cell r="B89">
            <v>-5.7069539235000004</v>
          </cell>
          <cell r="D89">
            <v>76.069784165862146</v>
          </cell>
          <cell r="E89">
            <v>2.4229274050000003</v>
          </cell>
          <cell r="G89">
            <v>10.212377484917321</v>
          </cell>
        </row>
        <row r="90">
          <cell r="A90">
            <v>197500</v>
          </cell>
          <cell r="B90">
            <v>-6.0069539235000002</v>
          </cell>
          <cell r="D90">
            <v>75.827762763443516</v>
          </cell>
          <cell r="E90">
            <v>2.5229274050000003</v>
          </cell>
          <cell r="G90">
            <v>10.222348277340128</v>
          </cell>
        </row>
        <row r="91">
          <cell r="A91">
            <v>200000</v>
          </cell>
          <cell r="B91">
            <v>-6.2069539235000004</v>
          </cell>
          <cell r="D91">
            <v>75.666415161831097</v>
          </cell>
          <cell r="E91">
            <v>2.6529274050000002</v>
          </cell>
          <cell r="G91">
            <v>10.235310307489781</v>
          </cell>
        </row>
        <row r="92">
          <cell r="A92">
            <v>200001</v>
          </cell>
          <cell r="B92">
            <v>0</v>
          </cell>
          <cell r="D92">
            <v>80.673800806208646</v>
          </cell>
          <cell r="E92">
            <v>0</v>
          </cell>
          <cell r="G92">
            <v>9.9707924228094065</v>
          </cell>
        </row>
        <row r="93">
          <cell r="A93">
            <v>202500</v>
          </cell>
          <cell r="B93">
            <v>-1.4203804763247965</v>
          </cell>
          <cell r="D93">
            <v>79.527925890048095</v>
          </cell>
          <cell r="E93">
            <v>0.55826629634175529</v>
          </cell>
          <cell r="G93">
            <v>10.026455996384149</v>
          </cell>
        </row>
        <row r="94">
          <cell r="A94">
            <v>205000</v>
          </cell>
          <cell r="B94">
            <v>-2.2963207247998314</v>
          </cell>
          <cell r="D94">
            <v>78.821271598811947</v>
          </cell>
          <cell r="E94">
            <v>0.91295731665349344</v>
          </cell>
          <cell r="G94">
            <v>10.061821501761775</v>
          </cell>
        </row>
      </sheetData>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2021"/>
      <sheetName val="ESG 2021"/>
      <sheetName val="ESG 2022-3"/>
      <sheetName val="BD change"/>
      <sheetName val="NPSH"/>
      <sheetName val="Input NPSH"/>
      <sheetName val="Budget_LE"/>
      <sheetName val="Prl pivot"/>
      <sheetName val="EUR"/>
      <sheetName val="input G&amp;A FC"/>
      <sheetName val="input G&amp;A FC Q4"/>
      <sheetName val="EUR Q4"/>
      <sheetName val="MD&amp;A Comp Q1"/>
      <sheetName val="MD&amp;A Comp Q3"/>
      <sheetName val="MD&amp;A Comp Q4"/>
      <sheetName val="2023 top-side"/>
      <sheetName val="MD&amp;A"/>
      <sheetName val="Corp G&amp;A"/>
      <sheetName val="WD Q4YTD"/>
      <sheetName val="SBC_Dvd"/>
      <sheetName val="adj"/>
      <sheetName val="Comp. Criteria"/>
      <sheetName val="Sheet11"/>
      <sheetName val="NPIH sent"/>
      <sheetName val="NPEN-IH"/>
      <sheetName val="tax"/>
      <sheetName val="Sheet2"/>
      <sheetName val="Sheet4"/>
      <sheetName val="Interest_lease"/>
      <sheetName val="InputNPE"/>
      <sheetName val="Sheet10"/>
      <sheetName val="Sheet12"/>
      <sheetName val="criteria"/>
      <sheetName val="QS"/>
      <sheetName val="Corp for BvA"/>
      <sheetName val="PD change"/>
      <sheetName val="Dev OH change"/>
      <sheetName val="ProjectsST700"/>
      <sheetName val="input G&amp;A"/>
      <sheetName val="Sheet21"/>
      <sheetName val="Oneida CorpOH"/>
      <sheetName val="Oneida Q3 summary"/>
      <sheetName val="Sheet25"/>
      <sheetName val="Sheet26"/>
      <sheetName val="Sheet1"/>
      <sheetName val="Sheet3"/>
      <sheetName val="Sheet5"/>
      <sheetName val="Baltic"/>
      <sheetName val="CorpOH analysis"/>
      <sheetName val="2022 top-side"/>
      <sheetName val="NPBalticBV"/>
      <sheetName val="2021 topJE"/>
      <sheetName val="TopSheet"/>
      <sheetName val="dri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S3" t="str">
            <v>SC3811: Deferred Rights Expense</v>
          </cell>
        </row>
        <row r="4">
          <cell r="S4" t="str">
            <v>SC3813: Restricted Stock Units</v>
          </cell>
        </row>
        <row r="5">
          <cell r="S5" t="str">
            <v>SC3864: Salary/Wages - LTIP</v>
          </cell>
        </row>
        <row r="22">
          <cell r="F22" t="str">
            <v>60000:Consumables</v>
          </cell>
        </row>
        <row r="23">
          <cell r="F23" t="str">
            <v>60010:Maintenance</v>
          </cell>
        </row>
        <row r="24">
          <cell r="F24" t="str">
            <v>60020:Salaries, Benefits and Allowances</v>
          </cell>
        </row>
        <row r="25">
          <cell r="F25" t="str">
            <v>60030:Other Employee Costs</v>
          </cell>
        </row>
        <row r="26">
          <cell r="F26" t="str">
            <v>60040:Office and Other Expenses</v>
          </cell>
        </row>
        <row r="27">
          <cell r="F27" t="str">
            <v>60060:Business and Property Taxes</v>
          </cell>
        </row>
        <row r="28">
          <cell r="F28" t="str">
            <v>60070:Insurance</v>
          </cell>
        </row>
        <row r="29">
          <cell r="F29" t="str">
            <v>60080:Lease Expense (Short-term, Low value)</v>
          </cell>
        </row>
        <row r="30">
          <cell r="F30" t="str">
            <v>60090:Consultants</v>
          </cell>
        </row>
        <row r="31">
          <cell r="F31" t="str">
            <v>60100:Professional Fees</v>
          </cell>
        </row>
        <row r="32">
          <cell r="F32" t="str">
            <v>60110:Public Entity Costs</v>
          </cell>
        </row>
        <row r="33">
          <cell r="F33" t="str">
            <v>60120:Other - G&amp;A</v>
          </cell>
        </row>
        <row r="34">
          <cell r="F34" t="str">
            <v>61000:Suspense - Expense</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Sheet2"/>
      <sheetName val="Sheet3"/>
    </sheetNames>
    <sheetDataSet>
      <sheetData sheetId="0"/>
      <sheetData sheetId="1">
        <row r="2">
          <cell r="F2">
            <v>0.02</v>
          </cell>
        </row>
        <row r="3">
          <cell r="C3">
            <v>9.5000000000000001E-2</v>
          </cell>
        </row>
        <row r="4">
          <cell r="C4">
            <v>0.05</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s"/>
      <sheetName val="Projections"/>
      <sheetName val="DSCR Summary"/>
      <sheetName val="NOR Summary"/>
    </sheetNames>
    <sheetDataSet>
      <sheetData sheetId="0"/>
      <sheetData sheetId="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el (month)(p.1)"/>
      <sheetName val=" Quotidien graph (Day) (p. 2)"/>
      <sheetName val="Annuel (year) (p.5)"/>
      <sheetName val="Heure (Hour) (p. 3)"/>
      <sheetName val="Formules (p.4)"/>
      <sheetName val="Calc_1"/>
      <sheetName val="T3"/>
      <sheetName val="|PRIVATE|Custom"/>
      <sheetName val="|PRIVATE|Template"/>
      <sheetName val="|PRIVATE|Datasheets"/>
      <sheetName val="|PRIVATE|Status"/>
    </sheetNames>
    <sheetDataSet>
      <sheetData sheetId="0" refreshError="1"/>
      <sheetData sheetId="1" refreshError="1"/>
      <sheetData sheetId="2" refreshError="1"/>
      <sheetData sheetId="3">
        <row r="1">
          <cell r="O1" t="str">
            <v>Page</v>
          </cell>
        </row>
        <row r="2">
          <cell r="O2" t="str">
            <v>3 de 4</v>
          </cell>
        </row>
        <row r="7">
          <cell r="O7" t="str">
            <v>nombre
 d'heures</v>
          </cell>
        </row>
        <row r="9">
          <cell r="O9">
            <v>31</v>
          </cell>
        </row>
        <row r="12">
          <cell r="O12" t="str">
            <v>Énergie 
Admissible (kWh)</v>
          </cell>
        </row>
        <row r="13">
          <cell r="O13" t="str">
            <v>kwh</v>
          </cell>
        </row>
        <row r="14">
          <cell r="O14">
            <v>16456.376854479313</v>
          </cell>
        </row>
        <row r="15">
          <cell r="O15">
            <v>16850.485664010048</v>
          </cell>
        </row>
        <row r="16">
          <cell r="O16">
            <v>17000</v>
          </cell>
        </row>
        <row r="17">
          <cell r="O17">
            <v>16798.770883083344</v>
          </cell>
        </row>
        <row r="18">
          <cell r="O18">
            <v>17000</v>
          </cell>
        </row>
        <row r="19">
          <cell r="O19">
            <v>2293.4523519873619</v>
          </cell>
        </row>
        <row r="20">
          <cell r="O20">
            <v>0</v>
          </cell>
        </row>
        <row r="21">
          <cell r="O21">
            <v>503.69505592454516</v>
          </cell>
        </row>
        <row r="22">
          <cell r="O22">
            <v>2034.4545829296112</v>
          </cell>
        </row>
        <row r="23">
          <cell r="O23">
            <v>12158.537931889296</v>
          </cell>
        </row>
        <row r="24">
          <cell r="O24">
            <v>11880.730711966753</v>
          </cell>
        </row>
        <row r="25">
          <cell r="O25">
            <v>10649.117693454027</v>
          </cell>
        </row>
        <row r="26">
          <cell r="O26">
            <v>11595.927238166332</v>
          </cell>
        </row>
        <row r="27">
          <cell r="O27">
            <v>12568.893701434135</v>
          </cell>
        </row>
        <row r="28">
          <cell r="O28">
            <v>12634.466275125742</v>
          </cell>
        </row>
        <row r="29">
          <cell r="O29">
            <v>13670.029958188534</v>
          </cell>
        </row>
        <row r="30">
          <cell r="O30">
            <v>12693.82161706686</v>
          </cell>
        </row>
        <row r="31">
          <cell r="O31">
            <v>13935.792329460382</v>
          </cell>
        </row>
        <row r="32">
          <cell r="O32">
            <v>13943.992300182581</v>
          </cell>
        </row>
        <row r="33">
          <cell r="O33">
            <v>16970.591654777527</v>
          </cell>
        </row>
        <row r="34">
          <cell r="O34">
            <v>16392.587126791477</v>
          </cell>
        </row>
        <row r="35">
          <cell r="O35">
            <v>11970.830339640379</v>
          </cell>
        </row>
        <row r="36">
          <cell r="O36">
            <v>11336.448314487934</v>
          </cell>
        </row>
        <row r="37">
          <cell r="O37">
            <v>12870.761973559856</v>
          </cell>
        </row>
        <row r="38">
          <cell r="O38">
            <v>13057.926139235497</v>
          </cell>
        </row>
        <row r="39">
          <cell r="O39">
            <v>12705.588732808828</v>
          </cell>
        </row>
        <row r="40">
          <cell r="O40">
            <v>12370.126402825117</v>
          </cell>
        </row>
        <row r="41">
          <cell r="O41">
            <v>12738.571072518826</v>
          </cell>
        </row>
        <row r="42">
          <cell r="O42">
            <v>11943.062653243542</v>
          </cell>
        </row>
        <row r="43">
          <cell r="O43">
            <v>12379.854734838009</v>
          </cell>
        </row>
        <row r="44">
          <cell r="O44">
            <v>12655.397123843431</v>
          </cell>
        </row>
        <row r="45">
          <cell r="O45">
            <v>12382.880944162607</v>
          </cell>
        </row>
        <row r="46">
          <cell r="O46">
            <v>2840.8461546059698</v>
          </cell>
        </row>
        <row r="47">
          <cell r="O47">
            <v>10500.653885751963</v>
          </cell>
        </row>
        <row r="48">
          <cell r="O48">
            <v>11490.523032695055</v>
          </cell>
        </row>
        <row r="49">
          <cell r="O49">
            <v>11408.40023458004</v>
          </cell>
        </row>
        <row r="50">
          <cell r="O50">
            <v>8918.8860927522182</v>
          </cell>
        </row>
        <row r="51">
          <cell r="O51">
            <v>7288.1108957529068</v>
          </cell>
        </row>
        <row r="52">
          <cell r="O52">
            <v>6729.0534396469593</v>
          </cell>
        </row>
        <row r="53">
          <cell r="O53">
            <v>4996.2236455082893</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0</v>
          </cell>
        </row>
        <row r="274">
          <cell r="O274">
            <v>0</v>
          </cell>
        </row>
        <row r="275">
          <cell r="O275">
            <v>0</v>
          </cell>
        </row>
        <row r="276">
          <cell r="O276">
            <v>0</v>
          </cell>
        </row>
        <row r="277">
          <cell r="O277">
            <v>0</v>
          </cell>
        </row>
        <row r="278">
          <cell r="O278">
            <v>0</v>
          </cell>
        </row>
        <row r="279">
          <cell r="O279">
            <v>0</v>
          </cell>
        </row>
        <row r="280">
          <cell r="O280">
            <v>0</v>
          </cell>
        </row>
        <row r="281">
          <cell r="O281">
            <v>0</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0</v>
          </cell>
        </row>
        <row r="359">
          <cell r="O359">
            <v>0</v>
          </cell>
        </row>
        <row r="360">
          <cell r="O360">
            <v>0</v>
          </cell>
        </row>
        <row r="361">
          <cell r="O361">
            <v>0</v>
          </cell>
        </row>
        <row r="362">
          <cell r="O362">
            <v>0</v>
          </cell>
        </row>
        <row r="363">
          <cell r="O363">
            <v>0</v>
          </cell>
        </row>
        <row r="364">
          <cell r="O364">
            <v>0</v>
          </cell>
        </row>
        <row r="365">
          <cell r="O365">
            <v>0</v>
          </cell>
        </row>
        <row r="366">
          <cell r="O366">
            <v>0</v>
          </cell>
        </row>
        <row r="367">
          <cell r="O367">
            <v>0</v>
          </cell>
        </row>
        <row r="368">
          <cell r="O368">
            <v>0</v>
          </cell>
        </row>
        <row r="369">
          <cell r="O369">
            <v>0</v>
          </cell>
        </row>
        <row r="370">
          <cell r="O370">
            <v>0</v>
          </cell>
        </row>
        <row r="371">
          <cell r="O371">
            <v>0</v>
          </cell>
        </row>
        <row r="372">
          <cell r="O372">
            <v>0</v>
          </cell>
        </row>
        <row r="373">
          <cell r="O373">
            <v>0</v>
          </cell>
        </row>
        <row r="374">
          <cell r="O374">
            <v>0</v>
          </cell>
        </row>
        <row r="375">
          <cell r="O375">
            <v>0</v>
          </cell>
        </row>
        <row r="376">
          <cell r="O376">
            <v>0</v>
          </cell>
        </row>
        <row r="377">
          <cell r="O377">
            <v>0</v>
          </cell>
        </row>
        <row r="378">
          <cell r="O378">
            <v>0</v>
          </cell>
        </row>
        <row r="379">
          <cell r="O379">
            <v>0</v>
          </cell>
        </row>
        <row r="380">
          <cell r="O380">
            <v>0</v>
          </cell>
        </row>
        <row r="381">
          <cell r="O381">
            <v>0</v>
          </cell>
        </row>
        <row r="382">
          <cell r="O382">
            <v>0</v>
          </cell>
        </row>
        <row r="383">
          <cell r="O383">
            <v>0</v>
          </cell>
        </row>
        <row r="384">
          <cell r="O384">
            <v>0</v>
          </cell>
        </row>
        <row r="385">
          <cell r="O385">
            <v>0</v>
          </cell>
        </row>
        <row r="386">
          <cell r="O386">
            <v>0</v>
          </cell>
        </row>
        <row r="387">
          <cell r="O387">
            <v>0</v>
          </cell>
        </row>
        <row r="388">
          <cell r="O388">
            <v>0</v>
          </cell>
        </row>
        <row r="389">
          <cell r="O389">
            <v>0</v>
          </cell>
        </row>
        <row r="390">
          <cell r="O390">
            <v>0</v>
          </cell>
        </row>
        <row r="391">
          <cell r="O391">
            <v>0</v>
          </cell>
        </row>
        <row r="392">
          <cell r="O392">
            <v>0</v>
          </cell>
        </row>
        <row r="393">
          <cell r="O393">
            <v>0</v>
          </cell>
        </row>
        <row r="394">
          <cell r="O394">
            <v>0</v>
          </cell>
        </row>
        <row r="395">
          <cell r="O395">
            <v>0</v>
          </cell>
        </row>
        <row r="396">
          <cell r="O396">
            <v>0</v>
          </cell>
        </row>
        <row r="397">
          <cell r="O397">
            <v>0</v>
          </cell>
        </row>
        <row r="398">
          <cell r="O398">
            <v>0</v>
          </cell>
        </row>
        <row r="399">
          <cell r="O399">
            <v>0</v>
          </cell>
        </row>
        <row r="400">
          <cell r="O400">
            <v>0</v>
          </cell>
        </row>
        <row r="401">
          <cell r="O401">
            <v>0</v>
          </cell>
        </row>
        <row r="402">
          <cell r="O402">
            <v>0</v>
          </cell>
        </row>
        <row r="403">
          <cell r="O403">
            <v>0</v>
          </cell>
        </row>
        <row r="404">
          <cell r="O404">
            <v>0</v>
          </cell>
        </row>
        <row r="405">
          <cell r="O405">
            <v>0</v>
          </cell>
        </row>
        <row r="406">
          <cell r="O406">
            <v>0</v>
          </cell>
        </row>
        <row r="407">
          <cell r="O407">
            <v>0</v>
          </cell>
        </row>
        <row r="408">
          <cell r="O408">
            <v>0</v>
          </cell>
        </row>
        <row r="409">
          <cell r="O409">
            <v>0</v>
          </cell>
        </row>
        <row r="410">
          <cell r="O410">
            <v>0</v>
          </cell>
        </row>
        <row r="411">
          <cell r="O411">
            <v>0</v>
          </cell>
        </row>
        <row r="412">
          <cell r="O412">
            <v>0</v>
          </cell>
        </row>
        <row r="413">
          <cell r="O413">
            <v>0</v>
          </cell>
        </row>
        <row r="414">
          <cell r="O414">
            <v>0</v>
          </cell>
        </row>
        <row r="415">
          <cell r="O415">
            <v>0</v>
          </cell>
        </row>
        <row r="416">
          <cell r="O416">
            <v>0</v>
          </cell>
        </row>
        <row r="417">
          <cell r="O417">
            <v>0</v>
          </cell>
        </row>
        <row r="418">
          <cell r="O418">
            <v>0</v>
          </cell>
        </row>
        <row r="419">
          <cell r="O419">
            <v>0</v>
          </cell>
        </row>
        <row r="420">
          <cell r="O420">
            <v>0</v>
          </cell>
        </row>
        <row r="421">
          <cell r="O421">
            <v>0</v>
          </cell>
        </row>
        <row r="422">
          <cell r="O422">
            <v>0</v>
          </cell>
        </row>
        <row r="423">
          <cell r="O423">
            <v>0</v>
          </cell>
        </row>
        <row r="424">
          <cell r="O424">
            <v>0</v>
          </cell>
        </row>
        <row r="425">
          <cell r="O425">
            <v>0</v>
          </cell>
        </row>
        <row r="426">
          <cell r="O426">
            <v>0</v>
          </cell>
        </row>
        <row r="427">
          <cell r="O427">
            <v>0</v>
          </cell>
        </row>
        <row r="428">
          <cell r="O428">
            <v>0</v>
          </cell>
        </row>
        <row r="429">
          <cell r="O429">
            <v>0</v>
          </cell>
        </row>
        <row r="430">
          <cell r="O430">
            <v>0</v>
          </cell>
        </row>
        <row r="431">
          <cell r="O431">
            <v>0</v>
          </cell>
        </row>
        <row r="432">
          <cell r="O432">
            <v>0</v>
          </cell>
        </row>
        <row r="433">
          <cell r="O433">
            <v>0</v>
          </cell>
        </row>
        <row r="434">
          <cell r="O434">
            <v>0</v>
          </cell>
        </row>
        <row r="435">
          <cell r="O435">
            <v>0</v>
          </cell>
        </row>
        <row r="436">
          <cell r="O436">
            <v>0</v>
          </cell>
        </row>
        <row r="437">
          <cell r="O437">
            <v>4018.3737119287252</v>
          </cell>
        </row>
        <row r="438">
          <cell r="O438">
            <v>12822.513041943312</v>
          </cell>
        </row>
        <row r="439">
          <cell r="O439">
            <v>11691.874617338181</v>
          </cell>
        </row>
        <row r="440">
          <cell r="O440">
            <v>10991.50300398469</v>
          </cell>
        </row>
        <row r="441">
          <cell r="O441">
            <v>10961.787035763264</v>
          </cell>
        </row>
        <row r="442">
          <cell r="O442">
            <v>10346.617983728647</v>
          </cell>
        </row>
        <row r="443">
          <cell r="O443">
            <v>11513.955345749855</v>
          </cell>
        </row>
        <row r="444">
          <cell r="O444">
            <v>10601.045199036598</v>
          </cell>
        </row>
        <row r="445">
          <cell r="O445">
            <v>10364.306539446115</v>
          </cell>
        </row>
        <row r="446">
          <cell r="O446">
            <v>12506.728233844042</v>
          </cell>
        </row>
        <row r="447">
          <cell r="O447">
            <v>12894.466622620821</v>
          </cell>
        </row>
        <row r="448">
          <cell r="O448">
            <v>14986.798211336136</v>
          </cell>
        </row>
        <row r="449">
          <cell r="O449">
            <v>14307.051691412926</v>
          </cell>
        </row>
        <row r="450">
          <cell r="O450">
            <v>14166.586093306541</v>
          </cell>
        </row>
        <row r="451">
          <cell r="O451">
            <v>12925.464562773705</v>
          </cell>
        </row>
        <row r="452">
          <cell r="O452">
            <v>11343.671860992908</v>
          </cell>
        </row>
        <row r="453">
          <cell r="O453">
            <v>13800.293957442045</v>
          </cell>
        </row>
        <row r="454">
          <cell r="O454">
            <v>13822.98564940691</v>
          </cell>
        </row>
        <row r="455">
          <cell r="O455">
            <v>12500.061813741922</v>
          </cell>
        </row>
        <row r="456">
          <cell r="O456">
            <v>9495.5775128304958</v>
          </cell>
        </row>
        <row r="457">
          <cell r="O457">
            <v>11554.729152172804</v>
          </cell>
        </row>
        <row r="458">
          <cell r="O458">
            <v>10343.865355849266</v>
          </cell>
        </row>
        <row r="459">
          <cell r="O459">
            <v>9652.5999777019024</v>
          </cell>
        </row>
        <row r="460">
          <cell r="O460">
            <v>11829.200463593006</v>
          </cell>
        </row>
        <row r="461">
          <cell r="O461">
            <v>4112.4413084238768</v>
          </cell>
        </row>
        <row r="462">
          <cell r="O462">
            <v>160.59188022278249</v>
          </cell>
        </row>
        <row r="463">
          <cell r="O463">
            <v>7851.5580574795604</v>
          </cell>
        </row>
        <row r="464">
          <cell r="O464">
            <v>11312.503918409348</v>
          </cell>
        </row>
        <row r="465">
          <cell r="O465">
            <v>10040.666539669037</v>
          </cell>
        </row>
        <row r="466">
          <cell r="O466">
            <v>10868.887868672609</v>
          </cell>
        </row>
        <row r="467">
          <cell r="O467">
            <v>10339.598689228296</v>
          </cell>
        </row>
        <row r="468">
          <cell r="O468">
            <v>11518.077126294374</v>
          </cell>
        </row>
        <row r="469">
          <cell r="O469">
            <v>11414.556647390127</v>
          </cell>
        </row>
        <row r="470">
          <cell r="O470">
            <v>9439.4389323890209</v>
          </cell>
        </row>
        <row r="471">
          <cell r="O471">
            <v>9973.8657554984093</v>
          </cell>
        </row>
        <row r="472">
          <cell r="O472">
            <v>10629.825219810009</v>
          </cell>
        </row>
        <row r="473">
          <cell r="O473">
            <v>10358.603881597519</v>
          </cell>
        </row>
        <row r="474">
          <cell r="O474">
            <v>11035.859730988741</v>
          </cell>
        </row>
        <row r="475">
          <cell r="O475">
            <v>11323.594968318939</v>
          </cell>
        </row>
        <row r="476">
          <cell r="O476">
            <v>10454.993184059858</v>
          </cell>
        </row>
        <row r="477">
          <cell r="O477">
            <v>10039.157275110483</v>
          </cell>
        </row>
        <row r="478">
          <cell r="O478">
            <v>12138.381746262312</v>
          </cell>
        </row>
        <row r="479">
          <cell r="O479">
            <v>12511.450938731432</v>
          </cell>
        </row>
        <row r="480">
          <cell r="O480">
            <v>13358.677044957876</v>
          </cell>
        </row>
        <row r="481">
          <cell r="O481">
            <v>14062.088775038719</v>
          </cell>
        </row>
        <row r="482">
          <cell r="O482">
            <v>13963.548806905746</v>
          </cell>
        </row>
        <row r="483">
          <cell r="O483">
            <v>13534.955450594425</v>
          </cell>
        </row>
        <row r="484">
          <cell r="O484">
            <v>14575.384856462479</v>
          </cell>
        </row>
        <row r="485">
          <cell r="O485">
            <v>15395.98866507411</v>
          </cell>
        </row>
        <row r="486">
          <cell r="O486">
            <v>15211.268673539162</v>
          </cell>
        </row>
        <row r="487">
          <cell r="O487">
            <v>15020.29761582613</v>
          </cell>
        </row>
        <row r="488">
          <cell r="O488">
            <v>15234.533059895039</v>
          </cell>
        </row>
        <row r="489">
          <cell r="O489">
            <v>16199.914799332619</v>
          </cell>
        </row>
        <row r="490">
          <cell r="O490">
            <v>15571.327594518661</v>
          </cell>
        </row>
        <row r="491">
          <cell r="O491">
            <v>15295.396005809307</v>
          </cell>
        </row>
        <row r="492">
          <cell r="O492">
            <v>15440.342693626881</v>
          </cell>
        </row>
        <row r="493">
          <cell r="O493">
            <v>15579.814846515656</v>
          </cell>
        </row>
        <row r="494">
          <cell r="O494">
            <v>14680.122544467449</v>
          </cell>
        </row>
        <row r="495">
          <cell r="O495">
            <v>14880.102277994156</v>
          </cell>
        </row>
        <row r="496">
          <cell r="O496">
            <v>14992.063927650452</v>
          </cell>
        </row>
        <row r="497">
          <cell r="O497">
            <v>14777.36891657114</v>
          </cell>
        </row>
        <row r="498">
          <cell r="O498">
            <v>15994.785175323486</v>
          </cell>
        </row>
        <row r="499">
          <cell r="O499">
            <v>14380.308624058962</v>
          </cell>
        </row>
        <row r="500">
          <cell r="O500">
            <v>14764.171829223633</v>
          </cell>
        </row>
        <row r="501">
          <cell r="O501">
            <v>13619.207949489355</v>
          </cell>
        </row>
        <row r="502">
          <cell r="O502">
            <v>17000</v>
          </cell>
        </row>
        <row r="503">
          <cell r="O503">
            <v>14629.59217607975</v>
          </cell>
        </row>
        <row r="504">
          <cell r="O504">
            <v>17000</v>
          </cell>
        </row>
        <row r="505">
          <cell r="O505">
            <v>16511.063668131828</v>
          </cell>
        </row>
        <row r="506">
          <cell r="O506">
            <v>14861.525931805372</v>
          </cell>
        </row>
        <row r="507">
          <cell r="O507">
            <v>12694.099557548761</v>
          </cell>
        </row>
        <row r="508">
          <cell r="O508">
            <v>16486.653892993927</v>
          </cell>
        </row>
        <row r="509">
          <cell r="O509">
            <v>15035.587871074677</v>
          </cell>
        </row>
        <row r="510">
          <cell r="O510">
            <v>13545.474636405706</v>
          </cell>
        </row>
        <row r="511">
          <cell r="O511">
            <v>13265.392206907272</v>
          </cell>
        </row>
        <row r="512">
          <cell r="O512">
            <v>13645.065755099058</v>
          </cell>
        </row>
        <row r="513">
          <cell r="O513">
            <v>15328.52343916893</v>
          </cell>
        </row>
        <row r="514">
          <cell r="O514">
            <v>15377.841995358467</v>
          </cell>
        </row>
        <row r="515">
          <cell r="O515">
            <v>15472.201854884624</v>
          </cell>
        </row>
        <row r="516">
          <cell r="O516">
            <v>15505.687974691391</v>
          </cell>
        </row>
        <row r="517">
          <cell r="O517">
            <v>15914.705935120583</v>
          </cell>
        </row>
        <row r="518">
          <cell r="O518">
            <v>15252.660840451717</v>
          </cell>
        </row>
        <row r="519">
          <cell r="O519">
            <v>15390.356997251511</v>
          </cell>
        </row>
        <row r="520">
          <cell r="O520">
            <v>15825.490154027939</v>
          </cell>
        </row>
        <row r="521">
          <cell r="O521">
            <v>15674.319176971912</v>
          </cell>
        </row>
        <row r="522">
          <cell r="O522">
            <v>15832.721173167229</v>
          </cell>
        </row>
        <row r="523">
          <cell r="O523">
            <v>15482.765253782272</v>
          </cell>
        </row>
        <row r="524">
          <cell r="O524">
            <v>14966.924740374088</v>
          </cell>
        </row>
        <row r="525">
          <cell r="O525">
            <v>15149.302268624306</v>
          </cell>
        </row>
        <row r="526">
          <cell r="O526">
            <v>15060.901834964752</v>
          </cell>
        </row>
        <row r="527">
          <cell r="O527">
            <v>15347.551672160625</v>
          </cell>
        </row>
        <row r="528">
          <cell r="O528">
            <v>15031.488300859928</v>
          </cell>
        </row>
        <row r="529">
          <cell r="O529">
            <v>11185.420147776604</v>
          </cell>
        </row>
        <row r="530">
          <cell r="O530">
            <v>13771.607967317104</v>
          </cell>
        </row>
        <row r="531">
          <cell r="O531">
            <v>13553.978909403086</v>
          </cell>
        </row>
        <row r="532">
          <cell r="O532">
            <v>14651.519376039505</v>
          </cell>
        </row>
        <row r="533">
          <cell r="O533">
            <v>14994.270845651627</v>
          </cell>
        </row>
        <row r="534">
          <cell r="O534">
            <v>15500.732787847519</v>
          </cell>
        </row>
        <row r="535">
          <cell r="O535">
            <v>15400.931605100632</v>
          </cell>
        </row>
        <row r="536">
          <cell r="O536">
            <v>15659.085381627083</v>
          </cell>
        </row>
        <row r="537">
          <cell r="O537">
            <v>15812.986776232719</v>
          </cell>
        </row>
        <row r="538">
          <cell r="O538">
            <v>15065.863664150238</v>
          </cell>
        </row>
        <row r="539">
          <cell r="O539">
            <v>16106.091308891773</v>
          </cell>
        </row>
        <row r="540">
          <cell r="O540">
            <v>15465.718099176884</v>
          </cell>
        </row>
        <row r="541">
          <cell r="O541">
            <v>14188.883396238089</v>
          </cell>
        </row>
        <row r="542">
          <cell r="O542">
            <v>14487.862872481346</v>
          </cell>
        </row>
        <row r="543">
          <cell r="O543">
            <v>17000</v>
          </cell>
        </row>
        <row r="544">
          <cell r="O544">
            <v>16006.74554169178</v>
          </cell>
        </row>
        <row r="545">
          <cell r="O545">
            <v>16405.225842297077</v>
          </cell>
        </row>
        <row r="546">
          <cell r="O546">
            <v>16461.294263005257</v>
          </cell>
        </row>
        <row r="547">
          <cell r="O547">
            <v>16563.720831274986</v>
          </cell>
        </row>
        <row r="548">
          <cell r="O548">
            <v>16295.464053153992</v>
          </cell>
        </row>
        <row r="549">
          <cell r="O549">
            <v>16219.71271365881</v>
          </cell>
        </row>
        <row r="550">
          <cell r="O550">
            <v>15207.536507844925</v>
          </cell>
        </row>
        <row r="551">
          <cell r="O551">
            <v>16657.117551267147</v>
          </cell>
        </row>
        <row r="552">
          <cell r="O552">
            <v>14530.516254007816</v>
          </cell>
        </row>
        <row r="553">
          <cell r="O553">
            <v>15662.523208558559</v>
          </cell>
        </row>
        <row r="554">
          <cell r="O554">
            <v>16296.531394422054</v>
          </cell>
        </row>
        <row r="555">
          <cell r="O555">
            <v>16888.260660767555</v>
          </cell>
        </row>
        <row r="556">
          <cell r="O556">
            <v>16752.246261835098</v>
          </cell>
        </row>
        <row r="557">
          <cell r="O557">
            <v>16678.886580467224</v>
          </cell>
        </row>
        <row r="558">
          <cell r="O558">
            <v>15568.89566719532</v>
          </cell>
        </row>
        <row r="559">
          <cell r="O559">
            <v>14507.966749668121</v>
          </cell>
        </row>
        <row r="560">
          <cell r="O560">
            <v>14472.77520865202</v>
          </cell>
        </row>
        <row r="561">
          <cell r="O561">
            <v>12364.58731263876</v>
          </cell>
        </row>
        <row r="562">
          <cell r="O562">
            <v>13637.633389979601</v>
          </cell>
        </row>
        <row r="563">
          <cell r="O563">
            <v>16149.087186157703</v>
          </cell>
        </row>
        <row r="564">
          <cell r="O564">
            <v>16273.380343019962</v>
          </cell>
        </row>
        <row r="565">
          <cell r="O565">
            <v>16932.294819056988</v>
          </cell>
        </row>
        <row r="566">
          <cell r="O566">
            <v>16367.76926279068</v>
          </cell>
        </row>
        <row r="567">
          <cell r="O567">
            <v>16839.470585882664</v>
          </cell>
        </row>
        <row r="568">
          <cell r="O568">
            <v>16957.585119605064</v>
          </cell>
        </row>
        <row r="569">
          <cell r="O569">
            <v>16731.323300898075</v>
          </cell>
        </row>
        <row r="570">
          <cell r="O570">
            <v>16629.636523425579</v>
          </cell>
        </row>
        <row r="571">
          <cell r="O571">
            <v>16849.727191627026</v>
          </cell>
        </row>
        <row r="572">
          <cell r="O572">
            <v>16495.483640730381</v>
          </cell>
        </row>
        <row r="573">
          <cell r="O573">
            <v>16916.389732062817</v>
          </cell>
        </row>
        <row r="574">
          <cell r="O574">
            <v>16963.248546123505</v>
          </cell>
        </row>
        <row r="575">
          <cell r="O575">
            <v>15644.035080969334</v>
          </cell>
        </row>
        <row r="576">
          <cell r="O576">
            <v>12458.577691912651</v>
          </cell>
        </row>
        <row r="577">
          <cell r="O577">
            <v>8949.469301700592</v>
          </cell>
        </row>
        <row r="578">
          <cell r="O578">
            <v>12410.502499043941</v>
          </cell>
        </row>
        <row r="579">
          <cell r="O579">
            <v>15971.47304713726</v>
          </cell>
        </row>
        <row r="580">
          <cell r="O580">
            <v>16355.478439927101</v>
          </cell>
        </row>
        <row r="581">
          <cell r="O581">
            <v>16529.112570881844</v>
          </cell>
        </row>
        <row r="582">
          <cell r="O582">
            <v>16488.485103547573</v>
          </cell>
        </row>
        <row r="583">
          <cell r="O583">
            <v>16330.920872688293</v>
          </cell>
        </row>
        <row r="584">
          <cell r="O584">
            <v>16428.689914047718</v>
          </cell>
        </row>
        <row r="585">
          <cell r="O585">
            <v>16444.487893283367</v>
          </cell>
        </row>
        <row r="586">
          <cell r="O586">
            <v>16365.681491792202</v>
          </cell>
        </row>
        <row r="587">
          <cell r="O587">
            <v>15057.72638052702</v>
          </cell>
        </row>
        <row r="588">
          <cell r="O588">
            <v>13924.883113652468</v>
          </cell>
        </row>
        <row r="589">
          <cell r="O589">
            <v>15154.76517945528</v>
          </cell>
        </row>
        <row r="590">
          <cell r="O590">
            <v>16265.26049554348</v>
          </cell>
        </row>
        <row r="591">
          <cell r="O591">
            <v>16880.930006504059</v>
          </cell>
        </row>
        <row r="592">
          <cell r="O592">
            <v>16965.223397314548</v>
          </cell>
        </row>
        <row r="593">
          <cell r="O593">
            <v>16953.515024781227</v>
          </cell>
        </row>
        <row r="594">
          <cell r="O594">
            <v>16887.945979833603</v>
          </cell>
        </row>
        <row r="595">
          <cell r="O595">
            <v>17000</v>
          </cell>
        </row>
        <row r="596">
          <cell r="O596">
            <v>16885.223034918308</v>
          </cell>
        </row>
        <row r="597">
          <cell r="O597">
            <v>16491.370370686054</v>
          </cell>
        </row>
        <row r="598">
          <cell r="O598">
            <v>16903.100897371769</v>
          </cell>
        </row>
        <row r="599">
          <cell r="O599">
            <v>16885.120078623295</v>
          </cell>
        </row>
        <row r="600">
          <cell r="O600">
            <v>16946.549699306488</v>
          </cell>
        </row>
        <row r="601">
          <cell r="O601">
            <v>16998.756013512611</v>
          </cell>
        </row>
        <row r="602">
          <cell r="O602">
            <v>16903.643908798695</v>
          </cell>
        </row>
        <row r="603">
          <cell r="O603">
            <v>16868.461085855961</v>
          </cell>
        </row>
        <row r="604">
          <cell r="O604">
            <v>16904.593763649464</v>
          </cell>
        </row>
        <row r="605">
          <cell r="O605">
            <v>16815.833813250065</v>
          </cell>
        </row>
        <row r="606">
          <cell r="O606">
            <v>16770.310109853745</v>
          </cell>
        </row>
        <row r="607">
          <cell r="O607">
            <v>16876.62742972374</v>
          </cell>
        </row>
        <row r="608">
          <cell r="O608">
            <v>15997.42550611496</v>
          </cell>
        </row>
        <row r="609">
          <cell r="O609">
            <v>13954.659070521593</v>
          </cell>
        </row>
        <row r="610">
          <cell r="O610">
            <v>12725.485244393349</v>
          </cell>
        </row>
        <row r="611">
          <cell r="O611">
            <v>12794.48028460145</v>
          </cell>
        </row>
        <row r="612">
          <cell r="O612">
            <v>13197.924905270338</v>
          </cell>
        </row>
        <row r="613">
          <cell r="O613">
            <v>11922.785867601633</v>
          </cell>
        </row>
        <row r="614">
          <cell r="O614">
            <v>10512.77034714818</v>
          </cell>
        </row>
        <row r="615">
          <cell r="O615">
            <v>10080.743730515242</v>
          </cell>
        </row>
        <row r="616">
          <cell r="O616">
            <v>9777.9270565509796</v>
          </cell>
        </row>
        <row r="617">
          <cell r="O617">
            <v>13003.258422315121</v>
          </cell>
        </row>
        <row r="618">
          <cell r="O618">
            <v>10203.042939454317</v>
          </cell>
        </row>
        <row r="619">
          <cell r="O619">
            <v>10623.682299256325</v>
          </cell>
        </row>
        <row r="620">
          <cell r="O620">
            <v>10957.588868290186</v>
          </cell>
        </row>
        <row r="621">
          <cell r="O621">
            <v>11011.813001334667</v>
          </cell>
        </row>
        <row r="622">
          <cell r="O622">
            <v>12237.484030127525</v>
          </cell>
        </row>
        <row r="623">
          <cell r="O623">
            <v>16266.309570372105</v>
          </cell>
        </row>
        <row r="624">
          <cell r="O624">
            <v>15252.389334738255</v>
          </cell>
        </row>
        <row r="625">
          <cell r="O625">
            <v>14899.749079048634</v>
          </cell>
        </row>
        <row r="626">
          <cell r="O626">
            <v>15173.056942820549</v>
          </cell>
        </row>
        <row r="627">
          <cell r="O627">
            <v>15417.216966152191</v>
          </cell>
        </row>
        <row r="628">
          <cell r="O628">
            <v>16230.444246828556</v>
          </cell>
        </row>
        <row r="629">
          <cell r="O629">
            <v>16361.434129476547</v>
          </cell>
        </row>
        <row r="630">
          <cell r="O630">
            <v>16783.537502884865</v>
          </cell>
        </row>
        <row r="631">
          <cell r="O631">
            <v>15958.796553313732</v>
          </cell>
        </row>
        <row r="632">
          <cell r="O632">
            <v>15902.453720867634</v>
          </cell>
        </row>
        <row r="633">
          <cell r="O633">
            <v>15638.332215547562</v>
          </cell>
        </row>
        <row r="634">
          <cell r="O634">
            <v>14766.547711789608</v>
          </cell>
        </row>
        <row r="635">
          <cell r="O635">
            <v>14961.654665023088</v>
          </cell>
        </row>
        <row r="636">
          <cell r="O636">
            <v>12712.558417320251</v>
          </cell>
        </row>
        <row r="637">
          <cell r="O637">
            <v>11551.527335941792</v>
          </cell>
        </row>
        <row r="638">
          <cell r="O638">
            <v>15779.205487370491</v>
          </cell>
        </row>
        <row r="639">
          <cell r="O639">
            <v>16445.282483398914</v>
          </cell>
        </row>
        <row r="640">
          <cell r="O640">
            <v>13636.054173260927</v>
          </cell>
        </row>
        <row r="641">
          <cell r="O641">
            <v>9755.2926547825336</v>
          </cell>
        </row>
        <row r="642">
          <cell r="O642">
            <v>16548.636903762817</v>
          </cell>
        </row>
        <row r="643">
          <cell r="O643">
            <v>12726.529960185289</v>
          </cell>
        </row>
        <row r="644">
          <cell r="O644">
            <v>15714.573427736759</v>
          </cell>
        </row>
        <row r="645">
          <cell r="O645">
            <v>13616.837878972292</v>
          </cell>
        </row>
        <row r="646">
          <cell r="O646">
            <v>13668.606421351433</v>
          </cell>
        </row>
        <row r="647">
          <cell r="O647">
            <v>12506.849871724844</v>
          </cell>
        </row>
        <row r="648">
          <cell r="O648">
            <v>13899.950669258833</v>
          </cell>
        </row>
        <row r="649">
          <cell r="O649">
            <v>14543.823977857828</v>
          </cell>
        </row>
        <row r="650">
          <cell r="O650">
            <v>15100.356098711491</v>
          </cell>
        </row>
        <row r="651">
          <cell r="O651">
            <v>15129.96973335743</v>
          </cell>
        </row>
        <row r="652">
          <cell r="O652">
            <v>15170.748313963413</v>
          </cell>
        </row>
        <row r="653">
          <cell r="O653">
            <v>12848.997510969639</v>
          </cell>
        </row>
        <row r="654">
          <cell r="O654">
            <v>12589.526475071907</v>
          </cell>
        </row>
        <row r="655">
          <cell r="O655">
            <v>12036.620034873486</v>
          </cell>
        </row>
        <row r="656">
          <cell r="O656">
            <v>12247.973740547895</v>
          </cell>
        </row>
        <row r="657">
          <cell r="O657">
            <v>14869.193477332592</v>
          </cell>
        </row>
        <row r="658">
          <cell r="O658">
            <v>15217.00350522995</v>
          </cell>
        </row>
        <row r="659">
          <cell r="O659">
            <v>15388.585152626038</v>
          </cell>
        </row>
        <row r="660">
          <cell r="O660">
            <v>15200.68908393383</v>
          </cell>
        </row>
        <row r="661">
          <cell r="O661">
            <v>14443.198729604483</v>
          </cell>
        </row>
        <row r="662">
          <cell r="O662">
            <v>13885.366370379925</v>
          </cell>
        </row>
        <row r="663">
          <cell r="O663">
            <v>13808.320812135935</v>
          </cell>
        </row>
        <row r="664">
          <cell r="O664">
            <v>13631.695136576891</v>
          </cell>
        </row>
        <row r="665">
          <cell r="O665">
            <v>13283.122692406178</v>
          </cell>
        </row>
        <row r="666">
          <cell r="O666">
            <v>11898.05684491992</v>
          </cell>
        </row>
        <row r="667">
          <cell r="O667">
            <v>13077.681085914373</v>
          </cell>
        </row>
        <row r="668">
          <cell r="O668">
            <v>12912.125910520554</v>
          </cell>
        </row>
        <row r="669">
          <cell r="O669">
            <v>12438.524670153856</v>
          </cell>
        </row>
        <row r="670">
          <cell r="O670">
            <v>13913.068048506975</v>
          </cell>
        </row>
        <row r="671">
          <cell r="O671">
            <v>14222.839046567678</v>
          </cell>
        </row>
        <row r="672">
          <cell r="O672">
            <v>11836.363813877106</v>
          </cell>
        </row>
        <row r="673">
          <cell r="O673">
            <v>10700.395947992802</v>
          </cell>
        </row>
        <row r="674">
          <cell r="O674">
            <v>11522.593918591738</v>
          </cell>
        </row>
        <row r="675">
          <cell r="O675">
            <v>11274.412372559309</v>
          </cell>
        </row>
        <row r="676">
          <cell r="O676">
            <v>14255.179154872894</v>
          </cell>
        </row>
        <row r="677">
          <cell r="O677">
            <v>13254.525543600321</v>
          </cell>
        </row>
        <row r="678">
          <cell r="O678">
            <v>11656.034410148859</v>
          </cell>
        </row>
        <row r="679">
          <cell r="O679">
            <v>11755.405916422606</v>
          </cell>
        </row>
        <row r="680">
          <cell r="O680">
            <v>11122.319978177547</v>
          </cell>
        </row>
        <row r="681">
          <cell r="O681">
            <v>13237.046014070511</v>
          </cell>
        </row>
        <row r="682">
          <cell r="O682">
            <v>14237.886233627796</v>
          </cell>
        </row>
        <row r="683">
          <cell r="O683">
            <v>12839.884840995073</v>
          </cell>
        </row>
        <row r="684">
          <cell r="O684">
            <v>14766.247976124287</v>
          </cell>
        </row>
        <row r="685">
          <cell r="O685">
            <v>13462.275778949261</v>
          </cell>
        </row>
        <row r="686">
          <cell r="O686">
            <v>0</v>
          </cell>
        </row>
        <row r="687">
          <cell r="O687">
            <v>0</v>
          </cell>
        </row>
        <row r="688">
          <cell r="O688">
            <v>0</v>
          </cell>
        </row>
        <row r="689">
          <cell r="O689">
            <v>0</v>
          </cell>
        </row>
        <row r="690">
          <cell r="O690">
            <v>0</v>
          </cell>
        </row>
        <row r="691">
          <cell r="O691">
            <v>0</v>
          </cell>
        </row>
        <row r="692">
          <cell r="O692">
            <v>0</v>
          </cell>
        </row>
        <row r="693">
          <cell r="O693">
            <v>0</v>
          </cell>
        </row>
        <row r="694">
          <cell r="O694">
            <v>0</v>
          </cell>
        </row>
        <row r="695">
          <cell r="O695">
            <v>0</v>
          </cell>
        </row>
        <row r="696">
          <cell r="O696">
            <v>0</v>
          </cell>
        </row>
        <row r="697">
          <cell r="O697">
            <v>0</v>
          </cell>
        </row>
        <row r="698">
          <cell r="O698">
            <v>0</v>
          </cell>
        </row>
        <row r="699">
          <cell r="O699">
            <v>0</v>
          </cell>
        </row>
        <row r="700">
          <cell r="O700">
            <v>0</v>
          </cell>
        </row>
        <row r="701">
          <cell r="O701">
            <v>0</v>
          </cell>
        </row>
        <row r="702">
          <cell r="O702">
            <v>0</v>
          </cell>
        </row>
        <row r="703">
          <cell r="O703">
            <v>7139.6715816855431</v>
          </cell>
        </row>
        <row r="704">
          <cell r="O704">
            <v>16516.716715991497</v>
          </cell>
        </row>
        <row r="705">
          <cell r="O705">
            <v>15865.160709023476</v>
          </cell>
        </row>
        <row r="706">
          <cell r="O706">
            <v>16811.741715669632</v>
          </cell>
        </row>
        <row r="707">
          <cell r="O707">
            <v>16347.680330872536</v>
          </cell>
        </row>
        <row r="708">
          <cell r="O708">
            <v>16674.203314483166</v>
          </cell>
        </row>
        <row r="709">
          <cell r="O709">
            <v>16656.214607954025</v>
          </cell>
        </row>
        <row r="710">
          <cell r="O710">
            <v>16871.611216366291</v>
          </cell>
        </row>
        <row r="711">
          <cell r="O711">
            <v>16416.322704255581</v>
          </cell>
        </row>
        <row r="712">
          <cell r="O712">
            <v>15807.310480177402</v>
          </cell>
        </row>
        <row r="713">
          <cell r="O713">
            <v>16025.406785309315</v>
          </cell>
        </row>
        <row r="714">
          <cell r="O714">
            <v>14841.861071884632</v>
          </cell>
        </row>
        <row r="715">
          <cell r="O715">
            <v>14681.546911597252</v>
          </cell>
        </row>
        <row r="716">
          <cell r="O716">
            <v>15667.744504213333</v>
          </cell>
        </row>
        <row r="717">
          <cell r="O717">
            <v>17000</v>
          </cell>
        </row>
        <row r="718">
          <cell r="O718">
            <v>16245.984420180321</v>
          </cell>
        </row>
        <row r="719">
          <cell r="O719">
            <v>13070.090965181589</v>
          </cell>
        </row>
        <row r="720">
          <cell r="O720">
            <v>10145.238999426365</v>
          </cell>
        </row>
        <row r="721">
          <cell r="O721">
            <v>8783.4757317602634</v>
          </cell>
        </row>
        <row r="722">
          <cell r="O722">
            <v>8987.8763587772846</v>
          </cell>
        </row>
        <row r="723">
          <cell r="O723">
            <v>8886.480183750391</v>
          </cell>
        </row>
        <row r="724">
          <cell r="O724">
            <v>8712.9479712247849</v>
          </cell>
        </row>
        <row r="725">
          <cell r="O725">
            <v>9469.2881625890732</v>
          </cell>
        </row>
        <row r="726">
          <cell r="O726">
            <v>9597.3940235376358</v>
          </cell>
        </row>
        <row r="727">
          <cell r="O727">
            <v>12622.686912566423</v>
          </cell>
        </row>
        <row r="728">
          <cell r="O728">
            <v>9040.0668974220753</v>
          </cell>
        </row>
        <row r="729">
          <cell r="O729">
            <v>8973.9565016329288</v>
          </cell>
        </row>
        <row r="730">
          <cell r="O730">
            <v>8334.8399399220943</v>
          </cell>
        </row>
        <row r="731">
          <cell r="O731">
            <v>8385.8605961501598</v>
          </cell>
        </row>
        <row r="732">
          <cell r="O732">
            <v>7964.1105122864246</v>
          </cell>
        </row>
        <row r="733">
          <cell r="O733">
            <v>8042.5793997943401</v>
          </cell>
        </row>
        <row r="734">
          <cell r="O734">
            <v>10192.350430041552</v>
          </cell>
        </row>
        <row r="735">
          <cell r="O735">
            <v>14070.532436668873</v>
          </cell>
        </row>
        <row r="736">
          <cell r="O736">
            <v>16262.072586715221</v>
          </cell>
        </row>
        <row r="737">
          <cell r="O737">
            <v>16025.638852119446</v>
          </cell>
        </row>
        <row r="738">
          <cell r="O738">
            <v>16048.120687603951</v>
          </cell>
        </row>
        <row r="739">
          <cell r="O739">
            <v>17000</v>
          </cell>
        </row>
        <row r="740">
          <cell r="O740">
            <v>16586.55927747488</v>
          </cell>
        </row>
        <row r="741">
          <cell r="O741">
            <v>16270.174998044968</v>
          </cell>
        </row>
        <row r="742">
          <cell r="O742">
            <v>16497.109353840351</v>
          </cell>
        </row>
        <row r="743">
          <cell r="O743">
            <v>17000</v>
          </cell>
        </row>
        <row r="744">
          <cell r="O744">
            <v>17000</v>
          </cell>
        </row>
        <row r="745">
          <cell r="O745">
            <v>16968.283025920391</v>
          </cell>
        </row>
        <row r="746">
          <cell r="O746">
            <v>17000</v>
          </cell>
        </row>
        <row r="747">
          <cell r="O747">
            <v>14995.104251950979</v>
          </cell>
        </row>
        <row r="748">
          <cell r="O748">
            <v>16163.769252002239</v>
          </cell>
        </row>
        <row r="749">
          <cell r="O749">
            <v>17000</v>
          </cell>
        </row>
        <row r="750">
          <cell r="O750">
            <v>17000</v>
          </cell>
        </row>
        <row r="751">
          <cell r="O751">
            <v>17000</v>
          </cell>
        </row>
        <row r="752">
          <cell r="O752">
            <v>17000</v>
          </cell>
        </row>
        <row r="753">
          <cell r="O753">
            <v>17000</v>
          </cell>
        </row>
        <row r="754">
          <cell r="O754">
            <v>17000</v>
          </cell>
        </row>
        <row r="755">
          <cell r="O755">
            <v>17000</v>
          </cell>
        </row>
        <row r="756">
          <cell r="O756">
            <v>13994.699936062098</v>
          </cell>
        </row>
        <row r="757">
          <cell r="O757">
            <v>13994.067460596561</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 Cap by Tech (Sig Year)"/>
      <sheetName val="CHART - Capacity by Technology"/>
      <sheetName val="CHART - TEVMult Capacity"/>
      <sheetName val="CHART - TEVMult EBITDA"/>
      <sheetName val="CHART - Total Return EBITDA"/>
      <sheetName val="CHART - Total Return Capacity"/>
      <sheetName val="CHART - Forecast"/>
      <sheetName val="CHART - EBITDA by Technology"/>
      <sheetName val="CHART - Capex by Technology"/>
      <sheetName val="CHING - Largest Prj EBITDA"/>
      <sheetName val="CHING - Largest Prj Capacity"/>
      <sheetName val="CHART - EBITDA (Illustrativ (2"/>
      <sheetName val="CHART - EBITDA (Illustrative 2)"/>
      <sheetName val="CHART - Offset"/>
      <sheetName val="CHART - No Offset"/>
      <sheetName val="CHART - EBITDA (Illustrative 1)"/>
      <sheetName val="CHART - Capex"/>
      <sheetName val="CHART - Capacity"/>
      <sheetName val="CHART - EBITDA"/>
      <sheetName val="CHART - Base Case EBITDA"/>
      <sheetName val="CHART - Illustrative"/>
      <sheetName val="CHART - Share Price Yield"/>
      <sheetName val="Instructions"/>
      <sheetName val="NPI Prob Wgt Pipeline"/>
      <sheetName val="Input Sheet"/>
      <sheetName val="Output Sheet - Development"/>
      <sheetName val="Forecast Summary"/>
      <sheetName val="Summary by Technology"/>
      <sheetName val="CHART - Prob Capacity"/>
      <sheetName val="CHART - Prob EBITDA"/>
      <sheetName val="Development Pipeline Overlay"/>
      <sheetName val="Work"/>
      <sheetName val="Sensitivity Analysis"/>
      <sheetName val="Share Price vs Dividend"/>
      <sheetName val="Output Sheet - CF Study"/>
      <sheetName val="3 WA PPA Term"/>
      <sheetName val="Model Dev Project"/>
      <sheetName val="Overview"/>
      <sheetName val="Highlights"/>
      <sheetName val="Charts"/>
      <sheetName val="S&amp;P"/>
      <sheetName val="NPI LTM"/>
      <sheetName val="DebtEquity"/>
      <sheetName val="Taxes"/>
      <sheetName val="Taxes (2)"/>
      <sheetName val="Taxes (3)"/>
      <sheetName val="Consol Entries"/>
      <sheetName val="Sensitivities"/>
      <sheetName val="NPI Overhead"/>
      <sheetName val="IFPC"/>
      <sheetName val="KCLP"/>
      <sheetName val="MMLP"/>
      <sheetName val="Germany"/>
      <sheetName val="Panda"/>
      <sheetName val="Jardin"/>
      <sheetName val="NPChips"/>
      <sheetName val="TCLP"/>
      <sheetName val="NBEC"/>
      <sheetName val="SpyHill"/>
      <sheetName val="MtLouis"/>
      <sheetName val="Manitoulin"/>
      <sheetName val="Loblaws"/>
      <sheetName val="Solar"/>
      <sheetName val="GrBend"/>
      <sheetName val="Cogen"/>
      <sheetName val="Template"/>
      <sheetName val="CPCmgd"/>
      <sheetName val="KLPCmgd"/>
      <sheetName val="New"/>
      <sheetName val="Frampton"/>
      <sheetName val="GM"/>
      <sheetName val="Kabina"/>
      <sheetName val="Redpath"/>
      <sheetName val="CPCown"/>
      <sheetName val="KLPCown"/>
      <sheetName val="MMLP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refreshError="1"/>
      <sheetData sheetId="29" refreshError="1"/>
      <sheetData sheetId="30">
        <row r="15">
          <cell r="E15">
            <v>10</v>
          </cell>
        </row>
      </sheetData>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sheetName val="Volume"/>
      <sheetName val="Price"/>
      <sheetName val="Inc Stmt"/>
      <sheetName val="Capex"/>
      <sheetName val="Accomp"/>
      <sheetName val="EH&amp;S"/>
      <sheetName val="Mark V LT Template"/>
      <sheetName val="LT Template (new, qtrly)"/>
      <sheetName val="Inputs"/>
      <sheetName val="LT Model Kav"/>
      <sheetName val="LT Model Eck"/>
      <sheetName val="LT Model Farms Consol"/>
      <sheetName val="Debt Service"/>
      <sheetName val="Saleable Prodn Chart"/>
      <sheetName val="Historical Financials"/>
      <sheetName val="QMR"/>
      <sheetName val="Corp Dashboard"/>
      <sheetName val="11LE - Consol"/>
      <sheetName val="11LE - Kav"/>
      <sheetName val="11LE - Eck"/>
      <sheetName val="Qrtly Summary"/>
      <sheetName val="Cons Bud"/>
      <sheetName val="Kav Budg"/>
      <sheetName val="Eck Budg"/>
      <sheetName val="Loss Factors"/>
      <sheetName val="Kav RPF"/>
      <sheetName val="Eck RP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AS7">
            <v>23263.828000000001</v>
          </cell>
        </row>
      </sheetData>
      <sheetData sheetId="16">
        <row r="11">
          <cell r="AE11">
            <v>10989.401236632666</v>
          </cell>
        </row>
      </sheetData>
      <sheetData sheetId="17"/>
      <sheetData sheetId="18">
        <row r="19">
          <cell r="V19">
            <v>2952769.693120765</v>
          </cell>
        </row>
      </sheetData>
      <sheetData sheetId="19">
        <row r="12">
          <cell r="AI12">
            <v>1</v>
          </cell>
          <cell r="AJ12">
            <v>2</v>
          </cell>
          <cell r="AK12">
            <v>3</v>
          </cell>
          <cell r="AL12">
            <v>4</v>
          </cell>
          <cell r="AM12">
            <v>5</v>
          </cell>
          <cell r="AN12">
            <v>6</v>
          </cell>
          <cell r="AO12">
            <v>7</v>
          </cell>
          <cell r="AP12">
            <v>8</v>
          </cell>
          <cell r="AQ12">
            <v>9</v>
          </cell>
          <cell r="AR12">
            <v>10</v>
          </cell>
          <cell r="AS12">
            <v>11</v>
          </cell>
          <cell r="AT12">
            <v>12</v>
          </cell>
        </row>
        <row r="14">
          <cell r="AI14">
            <v>40544</v>
          </cell>
          <cell r="AJ14">
            <v>40575</v>
          </cell>
          <cell r="AK14">
            <v>40603</v>
          </cell>
          <cell r="AL14">
            <v>40634</v>
          </cell>
          <cell r="AM14">
            <v>40664</v>
          </cell>
          <cell r="AN14">
            <v>40695</v>
          </cell>
          <cell r="AO14">
            <v>40725</v>
          </cell>
          <cell r="AP14">
            <v>40756</v>
          </cell>
          <cell r="AQ14">
            <v>40787</v>
          </cell>
          <cell r="AR14">
            <v>40817</v>
          </cell>
          <cell r="AS14">
            <v>40848</v>
          </cell>
          <cell r="AT14">
            <v>40878</v>
          </cell>
        </row>
        <row r="15">
          <cell r="AI15">
            <v>0</v>
          </cell>
          <cell r="AJ15">
            <v>0</v>
          </cell>
          <cell r="AK15">
            <v>0</v>
          </cell>
          <cell r="AL15">
            <v>0</v>
          </cell>
          <cell r="AM15">
            <v>0</v>
          </cell>
          <cell r="AN15">
            <v>0</v>
          </cell>
          <cell r="AO15">
            <v>0</v>
          </cell>
          <cell r="AP15">
            <v>0</v>
          </cell>
        </row>
        <row r="17">
          <cell r="AI17">
            <v>58726.13</v>
          </cell>
          <cell r="AJ17">
            <v>180815.94</v>
          </cell>
          <cell r="AK17">
            <v>273443.93</v>
          </cell>
          <cell r="AL17">
            <v>376046.05</v>
          </cell>
          <cell r="AM17">
            <v>452859.32999999996</v>
          </cell>
          <cell r="AN17">
            <v>503143.56999999995</v>
          </cell>
          <cell r="AO17">
            <v>587685.56999999995</v>
          </cell>
          <cell r="AP17">
            <v>654962.25</v>
          </cell>
          <cell r="AQ17">
            <v>720648.05</v>
          </cell>
          <cell r="AR17">
            <v>814952.28358321707</v>
          </cell>
          <cell r="AS17">
            <v>896486.15220204007</v>
          </cell>
          <cell r="AT17">
            <v>1000613.7434501755</v>
          </cell>
        </row>
        <row r="18">
          <cell r="AI18">
            <v>0</v>
          </cell>
          <cell r="AJ18">
            <v>0</v>
          </cell>
          <cell r="AK18">
            <v>0</v>
          </cell>
          <cell r="AL18">
            <v>0</v>
          </cell>
          <cell r="AM18">
            <v>0</v>
          </cell>
          <cell r="AN18">
            <v>0</v>
          </cell>
          <cell r="AO18">
            <v>0</v>
          </cell>
          <cell r="AP18">
            <v>0</v>
          </cell>
          <cell r="AQ18">
            <v>0</v>
          </cell>
          <cell r="AR18">
            <v>0</v>
          </cell>
          <cell r="AS18">
            <v>0</v>
          </cell>
          <cell r="AT18">
            <v>0</v>
          </cell>
        </row>
        <row r="19">
          <cell r="AI19">
            <v>58726.13</v>
          </cell>
          <cell r="AJ19">
            <v>180815.94</v>
          </cell>
          <cell r="AK19">
            <v>273443.93</v>
          </cell>
          <cell r="AL19">
            <v>376046.05</v>
          </cell>
          <cell r="AM19">
            <v>452859.32999999996</v>
          </cell>
          <cell r="AN19">
            <v>503143.56999999995</v>
          </cell>
          <cell r="AO19">
            <v>587685.56999999995</v>
          </cell>
          <cell r="AP19">
            <v>654962.25</v>
          </cell>
          <cell r="AQ19">
            <v>720648.05</v>
          </cell>
          <cell r="AR19">
            <v>814952.28358321707</v>
          </cell>
          <cell r="AS19">
            <v>896486.15220204007</v>
          </cell>
          <cell r="AT19">
            <v>1000613.7434501755</v>
          </cell>
        </row>
        <row r="20">
          <cell r="AI20">
            <v>0</v>
          </cell>
          <cell r="AJ20">
            <v>0</v>
          </cell>
          <cell r="AK20">
            <v>0</v>
          </cell>
          <cell r="AL20">
            <v>0</v>
          </cell>
          <cell r="AM20">
            <v>0</v>
          </cell>
          <cell r="AN20">
            <v>0</v>
          </cell>
          <cell r="AO20">
            <v>0</v>
          </cell>
          <cell r="AP20">
            <v>0</v>
          </cell>
          <cell r="AQ20">
            <v>0</v>
          </cell>
          <cell r="AR20">
            <v>0</v>
          </cell>
          <cell r="AS20">
            <v>0</v>
          </cell>
          <cell r="AT20">
            <v>0</v>
          </cell>
        </row>
        <row r="21">
          <cell r="AI21">
            <v>0</v>
          </cell>
          <cell r="AJ21">
            <v>0</v>
          </cell>
          <cell r="AK21">
            <v>0</v>
          </cell>
          <cell r="AL21">
            <v>0</v>
          </cell>
          <cell r="AM21">
            <v>0</v>
          </cell>
          <cell r="AN21">
            <v>0</v>
          </cell>
          <cell r="AO21">
            <v>0</v>
          </cell>
          <cell r="AP21">
            <v>0</v>
          </cell>
          <cell r="AQ21">
            <v>0</v>
          </cell>
          <cell r="AR21">
            <v>0</v>
          </cell>
          <cell r="AS21">
            <v>0</v>
          </cell>
          <cell r="AT21">
            <v>0</v>
          </cell>
        </row>
        <row r="22">
          <cell r="AI22">
            <v>0</v>
          </cell>
          <cell r="AJ22">
            <v>0</v>
          </cell>
          <cell r="AK22">
            <v>0</v>
          </cell>
          <cell r="AL22">
            <v>0</v>
          </cell>
          <cell r="AM22">
            <v>0</v>
          </cell>
          <cell r="AN22">
            <v>0</v>
          </cell>
          <cell r="AO22">
            <v>0</v>
          </cell>
          <cell r="AP22">
            <v>0</v>
          </cell>
          <cell r="AQ22">
            <v>0</v>
          </cell>
          <cell r="AR22">
            <v>0</v>
          </cell>
          <cell r="AS22">
            <v>0</v>
          </cell>
          <cell r="AT22">
            <v>0</v>
          </cell>
        </row>
        <row r="23">
          <cell r="AI23">
            <v>58726.13</v>
          </cell>
          <cell r="AJ23">
            <v>180815.94</v>
          </cell>
          <cell r="AK23">
            <v>273443.93</v>
          </cell>
          <cell r="AL23">
            <v>376046.05</v>
          </cell>
          <cell r="AM23">
            <v>452859.32999999996</v>
          </cell>
          <cell r="AN23">
            <v>503143.56999999995</v>
          </cell>
          <cell r="AO23">
            <v>587685.56999999995</v>
          </cell>
          <cell r="AP23">
            <v>654962.25</v>
          </cell>
          <cell r="AQ23">
            <v>720648.05</v>
          </cell>
          <cell r="AR23">
            <v>814952.28358321707</v>
          </cell>
          <cell r="AS23">
            <v>896486.15220204007</v>
          </cell>
          <cell r="AT23">
            <v>1000613.7434501755</v>
          </cell>
        </row>
        <row r="24">
          <cell r="AI24">
            <v>0</v>
          </cell>
          <cell r="AJ24">
            <v>0</v>
          </cell>
          <cell r="AK24">
            <v>0</v>
          </cell>
          <cell r="AL24">
            <v>0</v>
          </cell>
          <cell r="AM24">
            <v>0</v>
          </cell>
          <cell r="AN24">
            <v>0</v>
          </cell>
          <cell r="AO24">
            <v>0</v>
          </cell>
          <cell r="AP24">
            <v>0</v>
          </cell>
          <cell r="AQ24">
            <v>0</v>
          </cell>
          <cell r="AR24">
            <v>0</v>
          </cell>
          <cell r="AS24">
            <v>0</v>
          </cell>
          <cell r="AT24">
            <v>0</v>
          </cell>
        </row>
        <row r="25">
          <cell r="AI25">
            <v>0</v>
          </cell>
          <cell r="AJ25">
            <v>0</v>
          </cell>
          <cell r="AK25">
            <v>0</v>
          </cell>
          <cell r="AL25">
            <v>0</v>
          </cell>
          <cell r="AM25">
            <v>0</v>
          </cell>
          <cell r="AN25">
            <v>0</v>
          </cell>
          <cell r="AO25">
            <v>0</v>
          </cell>
          <cell r="AP25">
            <v>0</v>
          </cell>
          <cell r="AQ25">
            <v>0</v>
          </cell>
          <cell r="AR25">
            <v>0</v>
          </cell>
          <cell r="AS25">
            <v>0</v>
          </cell>
          <cell r="AT25">
            <v>0</v>
          </cell>
        </row>
        <row r="26">
          <cell r="AI26">
            <v>0</v>
          </cell>
          <cell r="AJ26">
            <v>0</v>
          </cell>
          <cell r="AK26">
            <v>0</v>
          </cell>
          <cell r="AL26">
            <v>0</v>
          </cell>
          <cell r="AM26">
            <v>0</v>
          </cell>
          <cell r="AN26">
            <v>0</v>
          </cell>
          <cell r="AO26">
            <v>0</v>
          </cell>
          <cell r="AP26">
            <v>0</v>
          </cell>
          <cell r="AQ26">
            <v>0</v>
          </cell>
          <cell r="AR26">
            <v>0</v>
          </cell>
          <cell r="AS26">
            <v>0</v>
          </cell>
          <cell r="AT26">
            <v>0</v>
          </cell>
        </row>
        <row r="27">
          <cell r="AI27">
            <v>4336.25</v>
          </cell>
          <cell r="AJ27">
            <v>8672.5</v>
          </cell>
          <cell r="AK27">
            <v>13008.75</v>
          </cell>
          <cell r="AL27">
            <v>17345</v>
          </cell>
          <cell r="AM27">
            <v>21681.25</v>
          </cell>
          <cell r="AN27">
            <v>26128.94</v>
          </cell>
          <cell r="AO27">
            <v>30576.629999999997</v>
          </cell>
          <cell r="AP27">
            <v>35024.32</v>
          </cell>
          <cell r="AQ27">
            <v>39472.01</v>
          </cell>
          <cell r="AR27">
            <v>43983.444500000005</v>
          </cell>
          <cell r="AS27">
            <v>48494.879000000008</v>
          </cell>
          <cell r="AT27">
            <v>53006.313500000011</v>
          </cell>
        </row>
        <row r="28">
          <cell r="AI28">
            <v>0</v>
          </cell>
          <cell r="AJ28">
            <v>2074.54</v>
          </cell>
          <cell r="AK28">
            <v>8206.61</v>
          </cell>
          <cell r="AL28">
            <v>8758.61</v>
          </cell>
          <cell r="AM28">
            <v>11673.92</v>
          </cell>
          <cell r="AN28">
            <v>12258.92</v>
          </cell>
          <cell r="AO28">
            <v>12258.92</v>
          </cell>
          <cell r="AP28">
            <v>22213.190000000002</v>
          </cell>
          <cell r="AQ28">
            <v>23578.690000000002</v>
          </cell>
          <cell r="AR28">
            <v>29412.023333333334</v>
          </cell>
          <cell r="AS28">
            <v>35245.356666666667</v>
          </cell>
          <cell r="AT28">
            <v>41078.69</v>
          </cell>
        </row>
        <row r="29">
          <cell r="AI29">
            <v>0</v>
          </cell>
          <cell r="AJ29">
            <v>0</v>
          </cell>
          <cell r="AK29">
            <v>0</v>
          </cell>
          <cell r="AL29">
            <v>0</v>
          </cell>
          <cell r="AM29">
            <v>0</v>
          </cell>
          <cell r="AN29">
            <v>0</v>
          </cell>
          <cell r="AO29">
            <v>0</v>
          </cell>
          <cell r="AP29">
            <v>0</v>
          </cell>
          <cell r="AQ29">
            <v>0</v>
          </cell>
          <cell r="AR29">
            <v>0</v>
          </cell>
          <cell r="AS29">
            <v>0</v>
          </cell>
          <cell r="AT29">
            <v>0</v>
          </cell>
        </row>
        <row r="30">
          <cell r="AI30">
            <v>5561.67</v>
          </cell>
          <cell r="AJ30">
            <v>11123.34</v>
          </cell>
          <cell r="AK30">
            <v>16685.010000000002</v>
          </cell>
          <cell r="AL30">
            <v>22246.68</v>
          </cell>
          <cell r="AM30">
            <v>27808.35</v>
          </cell>
          <cell r="AN30">
            <v>33370.019999999997</v>
          </cell>
          <cell r="AO30">
            <v>38931.689999999995</v>
          </cell>
          <cell r="AP30">
            <v>44493.359999999993</v>
          </cell>
          <cell r="AQ30">
            <v>50055.029999999992</v>
          </cell>
          <cell r="AR30">
            <v>55616.69999999999</v>
          </cell>
          <cell r="AS30">
            <v>59783.366666666654</v>
          </cell>
          <cell r="AT30">
            <v>63950.033333333318</v>
          </cell>
        </row>
        <row r="31">
          <cell r="AI31">
            <v>2721.52</v>
          </cell>
          <cell r="AJ31">
            <v>5443.04</v>
          </cell>
          <cell r="AK31">
            <v>8164.5599999999995</v>
          </cell>
          <cell r="AL31">
            <v>10886.08</v>
          </cell>
          <cell r="AM31">
            <v>13607.6</v>
          </cell>
          <cell r="AN31">
            <v>16329.12</v>
          </cell>
          <cell r="AO31">
            <v>19050.64</v>
          </cell>
          <cell r="AP31">
            <v>21772.16</v>
          </cell>
          <cell r="AQ31">
            <v>24493.68</v>
          </cell>
          <cell r="AR31">
            <v>27215.68</v>
          </cell>
          <cell r="AS31">
            <v>29937.68</v>
          </cell>
          <cell r="AT31">
            <v>32659.68</v>
          </cell>
        </row>
        <row r="32">
          <cell r="AI32">
            <v>880.89</v>
          </cell>
          <cell r="AJ32">
            <v>2712.24</v>
          </cell>
          <cell r="AK32">
            <v>4101.6499999999996</v>
          </cell>
          <cell r="AL32">
            <v>5640.68</v>
          </cell>
          <cell r="AM32">
            <v>6792.88</v>
          </cell>
          <cell r="AN32">
            <v>7547.15</v>
          </cell>
          <cell r="AO32">
            <v>8815.2799999999988</v>
          </cell>
          <cell r="AP32">
            <v>9824.4399999999987</v>
          </cell>
          <cell r="AQ32">
            <v>10809.73</v>
          </cell>
          <cell r="AR32">
            <v>12123.93459421598</v>
          </cell>
          <cell r="AS32">
            <v>13404.214715180593</v>
          </cell>
          <cell r="AT32">
            <v>14963.265507645567</v>
          </cell>
        </row>
        <row r="33">
          <cell r="AI33">
            <v>4320.97</v>
          </cell>
          <cell r="AJ33">
            <v>8641.94</v>
          </cell>
          <cell r="AK33">
            <v>12962.91</v>
          </cell>
          <cell r="AL33">
            <v>16205.6</v>
          </cell>
          <cell r="AM33">
            <v>20257</v>
          </cell>
          <cell r="AN33">
            <v>24308.400000000001</v>
          </cell>
          <cell r="AO33">
            <v>28359.800000000003</v>
          </cell>
          <cell r="AP33">
            <v>32411.200000000004</v>
          </cell>
          <cell r="AQ33">
            <v>36462.600000000006</v>
          </cell>
          <cell r="AR33">
            <v>40816.88933333334</v>
          </cell>
          <cell r="AS33">
            <v>45171.178666666674</v>
          </cell>
          <cell r="AT33">
            <v>49525.468000000008</v>
          </cell>
        </row>
        <row r="34">
          <cell r="AI34">
            <v>0</v>
          </cell>
          <cell r="AJ34">
            <v>0</v>
          </cell>
          <cell r="AK34">
            <v>0</v>
          </cell>
          <cell r="AL34">
            <v>0</v>
          </cell>
          <cell r="AM34">
            <v>0</v>
          </cell>
          <cell r="AN34">
            <v>0</v>
          </cell>
          <cell r="AO34">
            <v>0</v>
          </cell>
          <cell r="AP34">
            <v>0</v>
          </cell>
          <cell r="AQ34">
            <v>0</v>
          </cell>
          <cell r="AR34">
            <v>0</v>
          </cell>
          <cell r="AS34">
            <v>0</v>
          </cell>
          <cell r="AT34">
            <v>0</v>
          </cell>
        </row>
        <row r="35">
          <cell r="AI35">
            <v>500</v>
          </cell>
          <cell r="AJ35">
            <v>1015.78</v>
          </cell>
          <cell r="AK35">
            <v>1320.47</v>
          </cell>
          <cell r="AL35">
            <v>1796.26</v>
          </cell>
          <cell r="AM35">
            <v>2427.2200000000003</v>
          </cell>
          <cell r="AN35">
            <v>3008.01</v>
          </cell>
          <cell r="AO35">
            <v>3662.86</v>
          </cell>
          <cell r="AP35">
            <v>4280.92</v>
          </cell>
          <cell r="AQ35">
            <v>4897.99</v>
          </cell>
          <cell r="AR35">
            <v>5610.1011111111111</v>
          </cell>
          <cell r="AS35">
            <v>6322.2122222222224</v>
          </cell>
          <cell r="AT35">
            <v>7034.3233333333337</v>
          </cell>
        </row>
        <row r="36">
          <cell r="AI36">
            <v>5.87</v>
          </cell>
          <cell r="AJ36">
            <v>11.74</v>
          </cell>
          <cell r="AK36">
            <v>17.61</v>
          </cell>
          <cell r="AL36">
            <v>23.48</v>
          </cell>
          <cell r="AM36">
            <v>29.35</v>
          </cell>
          <cell r="AN36">
            <v>35.22</v>
          </cell>
          <cell r="AO36">
            <v>41.089999999999996</v>
          </cell>
          <cell r="AP36">
            <v>46.959999999999994</v>
          </cell>
          <cell r="AQ36">
            <v>52.829999999999991</v>
          </cell>
          <cell r="AR36">
            <v>58.718888888888884</v>
          </cell>
          <cell r="AS36">
            <v>64.60777777777777</v>
          </cell>
          <cell r="AT36">
            <v>70.496666666666655</v>
          </cell>
        </row>
        <row r="37">
          <cell r="AI37">
            <v>138.35</v>
          </cell>
          <cell r="AJ37">
            <v>276.7</v>
          </cell>
          <cell r="AK37">
            <v>415.04999999999995</v>
          </cell>
          <cell r="AL37">
            <v>553.4</v>
          </cell>
          <cell r="AM37">
            <v>691.75</v>
          </cell>
          <cell r="AN37">
            <v>830.1</v>
          </cell>
          <cell r="AO37">
            <v>968.45</v>
          </cell>
          <cell r="AP37">
            <v>1106.8</v>
          </cell>
          <cell r="AQ37">
            <v>1245.1499999999999</v>
          </cell>
          <cell r="AR37">
            <v>1245.1499999999999</v>
          </cell>
          <cell r="AS37">
            <v>1245.1499999999999</v>
          </cell>
          <cell r="AT37">
            <v>1245.1499999999999</v>
          </cell>
        </row>
        <row r="38">
          <cell r="AI38">
            <v>1474.78</v>
          </cell>
          <cell r="AJ38">
            <v>2949.56</v>
          </cell>
          <cell r="AK38">
            <v>4424.34</v>
          </cell>
          <cell r="AL38">
            <v>5899.12</v>
          </cell>
          <cell r="AM38">
            <v>7373.9</v>
          </cell>
          <cell r="AN38">
            <v>8848.68</v>
          </cell>
          <cell r="AO38">
            <v>10323.460000000001</v>
          </cell>
          <cell r="AP38">
            <v>11798.240000000002</v>
          </cell>
          <cell r="AQ38">
            <v>13273.020000000002</v>
          </cell>
          <cell r="AR38">
            <v>14748.020000000002</v>
          </cell>
          <cell r="AS38">
            <v>16223.020000000002</v>
          </cell>
          <cell r="AT38">
            <v>17698.020000000004</v>
          </cell>
        </row>
        <row r="39">
          <cell r="AI39">
            <v>49.27</v>
          </cell>
          <cell r="AJ39">
            <v>94.52000000000001</v>
          </cell>
          <cell r="AK39">
            <v>125.13000000000001</v>
          </cell>
          <cell r="AL39">
            <v>192</v>
          </cell>
          <cell r="AM39">
            <v>243.68</v>
          </cell>
          <cell r="AN39">
            <v>296.26</v>
          </cell>
          <cell r="AO39">
            <v>345.28</v>
          </cell>
          <cell r="AP39">
            <v>397.18999999999994</v>
          </cell>
          <cell r="AQ39">
            <v>449.49999999999994</v>
          </cell>
          <cell r="AR39">
            <v>494.16666666666663</v>
          </cell>
          <cell r="AS39">
            <v>538.83333333333326</v>
          </cell>
          <cell r="AT39">
            <v>583.49999999999989</v>
          </cell>
        </row>
        <row r="40">
          <cell r="AI40">
            <v>0</v>
          </cell>
          <cell r="AJ40">
            <v>0</v>
          </cell>
          <cell r="AK40">
            <v>0</v>
          </cell>
          <cell r="AL40">
            <v>0</v>
          </cell>
          <cell r="AM40">
            <v>0</v>
          </cell>
          <cell r="AN40">
            <v>0</v>
          </cell>
          <cell r="AO40">
            <v>0</v>
          </cell>
          <cell r="AP40">
            <v>0</v>
          </cell>
          <cell r="AQ40">
            <v>0</v>
          </cell>
          <cell r="AR40">
            <v>416.66666666666669</v>
          </cell>
          <cell r="AS40">
            <v>833.33333333333337</v>
          </cell>
          <cell r="AT40">
            <v>1250</v>
          </cell>
        </row>
        <row r="41">
          <cell r="AI41">
            <v>19989.569999999996</v>
          </cell>
          <cell r="AJ41">
            <v>43015.899999999994</v>
          </cell>
          <cell r="AK41">
            <v>69432.090000000011</v>
          </cell>
          <cell r="AL41">
            <v>89546.909999999989</v>
          </cell>
          <cell r="AM41">
            <v>112586.9</v>
          </cell>
          <cell r="AN41">
            <v>132960.82</v>
          </cell>
          <cell r="AO41">
            <v>153334.09999999998</v>
          </cell>
          <cell r="AP41">
            <v>183368.78</v>
          </cell>
          <cell r="AQ41">
            <v>204790.22999999998</v>
          </cell>
          <cell r="AR41">
            <v>231741.49509421596</v>
          </cell>
          <cell r="AS41">
            <v>257263.83238184726</v>
          </cell>
          <cell r="AT41">
            <v>283064.94034097897</v>
          </cell>
        </row>
        <row r="42">
          <cell r="AI42">
            <v>0</v>
          </cell>
          <cell r="AJ42">
            <v>0</v>
          </cell>
          <cell r="AK42">
            <v>0</v>
          </cell>
          <cell r="AL42">
            <v>0</v>
          </cell>
          <cell r="AM42">
            <v>0</v>
          </cell>
          <cell r="AN42">
            <v>0</v>
          </cell>
          <cell r="AO42">
            <v>0</v>
          </cell>
          <cell r="AP42">
            <v>0</v>
          </cell>
          <cell r="AQ42">
            <v>0</v>
          </cell>
          <cell r="AR42">
            <v>0</v>
          </cell>
          <cell r="AS42">
            <v>0</v>
          </cell>
          <cell r="AT42">
            <v>0</v>
          </cell>
        </row>
        <row r="43">
          <cell r="AI43">
            <v>0</v>
          </cell>
          <cell r="AJ43">
            <v>0</v>
          </cell>
          <cell r="AK43">
            <v>0</v>
          </cell>
          <cell r="AL43">
            <v>0</v>
          </cell>
          <cell r="AM43">
            <v>0</v>
          </cell>
          <cell r="AN43">
            <v>0</v>
          </cell>
          <cell r="AO43">
            <v>0</v>
          </cell>
          <cell r="AP43">
            <v>0</v>
          </cell>
          <cell r="AQ43">
            <v>0</v>
          </cell>
          <cell r="AR43">
            <v>0</v>
          </cell>
          <cell r="AS43">
            <v>0</v>
          </cell>
          <cell r="AT43">
            <v>0</v>
          </cell>
        </row>
        <row r="44">
          <cell r="AI44">
            <v>0</v>
          </cell>
          <cell r="AJ44">
            <v>0</v>
          </cell>
          <cell r="AK44">
            <v>0</v>
          </cell>
          <cell r="AL44">
            <v>13297</v>
          </cell>
          <cell r="AM44">
            <v>13297</v>
          </cell>
          <cell r="AN44">
            <v>13297</v>
          </cell>
          <cell r="AO44">
            <v>13297</v>
          </cell>
          <cell r="AP44">
            <v>13297</v>
          </cell>
          <cell r="AQ44">
            <v>13297</v>
          </cell>
          <cell r="AR44">
            <v>26594</v>
          </cell>
          <cell r="AS44">
            <v>26594</v>
          </cell>
          <cell r="AT44">
            <v>26594</v>
          </cell>
        </row>
        <row r="45">
          <cell r="AI45">
            <v>0</v>
          </cell>
          <cell r="AJ45">
            <v>0</v>
          </cell>
          <cell r="AK45">
            <v>0</v>
          </cell>
          <cell r="AL45">
            <v>0</v>
          </cell>
          <cell r="AM45">
            <v>0</v>
          </cell>
          <cell r="AN45">
            <v>0</v>
          </cell>
          <cell r="AO45">
            <v>0</v>
          </cell>
          <cell r="AP45">
            <v>0</v>
          </cell>
          <cell r="AQ45">
            <v>0</v>
          </cell>
          <cell r="AR45">
            <v>0</v>
          </cell>
          <cell r="AS45">
            <v>0</v>
          </cell>
          <cell r="AT45">
            <v>0</v>
          </cell>
        </row>
        <row r="46">
          <cell r="AI46">
            <v>0</v>
          </cell>
          <cell r="AJ46">
            <v>0</v>
          </cell>
          <cell r="AK46">
            <v>0</v>
          </cell>
          <cell r="AL46">
            <v>0</v>
          </cell>
          <cell r="AM46">
            <v>0</v>
          </cell>
          <cell r="AN46">
            <v>0</v>
          </cell>
          <cell r="AO46">
            <v>0</v>
          </cell>
          <cell r="AP46">
            <v>0</v>
          </cell>
          <cell r="AQ46">
            <v>0</v>
          </cell>
          <cell r="AR46">
            <v>2500</v>
          </cell>
          <cell r="AS46">
            <v>2500</v>
          </cell>
          <cell r="AT46">
            <v>2500</v>
          </cell>
        </row>
        <row r="47">
          <cell r="AI47">
            <v>0</v>
          </cell>
          <cell r="AJ47">
            <v>0</v>
          </cell>
          <cell r="AK47">
            <v>0</v>
          </cell>
          <cell r="AL47">
            <v>0</v>
          </cell>
          <cell r="AM47">
            <v>0</v>
          </cell>
          <cell r="AN47">
            <v>0</v>
          </cell>
          <cell r="AO47">
            <v>0</v>
          </cell>
          <cell r="AP47">
            <v>0</v>
          </cell>
          <cell r="AQ47">
            <v>0</v>
          </cell>
          <cell r="AR47">
            <v>100</v>
          </cell>
          <cell r="AS47">
            <v>200</v>
          </cell>
          <cell r="AT47">
            <v>300</v>
          </cell>
        </row>
        <row r="48">
          <cell r="AI48">
            <v>0</v>
          </cell>
          <cell r="AJ48">
            <v>0</v>
          </cell>
          <cell r="AK48">
            <v>153</v>
          </cell>
          <cell r="AL48">
            <v>333</v>
          </cell>
          <cell r="AM48">
            <v>333</v>
          </cell>
          <cell r="AN48">
            <v>333</v>
          </cell>
          <cell r="AO48">
            <v>642.41000000000008</v>
          </cell>
          <cell r="AP48">
            <v>642.41000000000008</v>
          </cell>
          <cell r="AQ48">
            <v>642.41000000000008</v>
          </cell>
          <cell r="AR48">
            <v>1059.0766666666668</v>
          </cell>
          <cell r="AS48">
            <v>1475.7433333333336</v>
          </cell>
          <cell r="AT48">
            <v>1892.4100000000003</v>
          </cell>
        </row>
        <row r="49">
          <cell r="AI49">
            <v>0</v>
          </cell>
          <cell r="AJ49">
            <v>0</v>
          </cell>
          <cell r="AK49">
            <v>0</v>
          </cell>
          <cell r="AL49">
            <v>0</v>
          </cell>
          <cell r="AM49">
            <v>0</v>
          </cell>
          <cell r="AN49">
            <v>0</v>
          </cell>
          <cell r="AO49">
            <v>0</v>
          </cell>
          <cell r="AP49">
            <v>0</v>
          </cell>
          <cell r="AQ49">
            <v>0</v>
          </cell>
          <cell r="AR49">
            <v>0</v>
          </cell>
          <cell r="AS49">
            <v>0</v>
          </cell>
          <cell r="AT49">
            <v>0</v>
          </cell>
        </row>
        <row r="50">
          <cell r="AI50">
            <v>0</v>
          </cell>
          <cell r="AJ50">
            <v>0</v>
          </cell>
          <cell r="AK50">
            <v>0</v>
          </cell>
          <cell r="AL50">
            <v>0</v>
          </cell>
          <cell r="AM50">
            <v>0</v>
          </cell>
          <cell r="AN50">
            <v>0</v>
          </cell>
          <cell r="AO50">
            <v>0</v>
          </cell>
          <cell r="AP50">
            <v>0</v>
          </cell>
          <cell r="AQ50">
            <v>0</v>
          </cell>
          <cell r="AR50">
            <v>0</v>
          </cell>
          <cell r="AS50">
            <v>0</v>
          </cell>
          <cell r="AT50">
            <v>0</v>
          </cell>
        </row>
        <row r="51">
          <cell r="AI51">
            <v>0</v>
          </cell>
          <cell r="AJ51">
            <v>0</v>
          </cell>
          <cell r="AK51">
            <v>0</v>
          </cell>
          <cell r="AL51">
            <v>0</v>
          </cell>
          <cell r="AM51">
            <v>0</v>
          </cell>
          <cell r="AN51">
            <v>0</v>
          </cell>
          <cell r="AO51">
            <v>0</v>
          </cell>
          <cell r="AP51">
            <v>0</v>
          </cell>
          <cell r="AQ51">
            <v>0</v>
          </cell>
          <cell r="AR51">
            <v>0</v>
          </cell>
          <cell r="AS51">
            <v>0</v>
          </cell>
          <cell r="AT51">
            <v>0</v>
          </cell>
        </row>
        <row r="52">
          <cell r="AI52">
            <v>0</v>
          </cell>
          <cell r="AJ52">
            <v>0</v>
          </cell>
          <cell r="AK52">
            <v>0</v>
          </cell>
          <cell r="AL52">
            <v>0</v>
          </cell>
          <cell r="AM52">
            <v>0</v>
          </cell>
          <cell r="AN52">
            <v>0</v>
          </cell>
          <cell r="AO52">
            <v>0</v>
          </cell>
          <cell r="AP52">
            <v>0</v>
          </cell>
          <cell r="AQ52">
            <v>0</v>
          </cell>
          <cell r="AR52">
            <v>-142.08668191081381</v>
          </cell>
          <cell r="AS52">
            <v>-255.27850053259544</v>
          </cell>
          <cell r="AT52">
            <v>-398.26161446435412</v>
          </cell>
        </row>
        <row r="53">
          <cell r="AI53">
            <v>0</v>
          </cell>
          <cell r="AJ53">
            <v>0</v>
          </cell>
          <cell r="AK53">
            <v>0</v>
          </cell>
          <cell r="AL53">
            <v>0</v>
          </cell>
          <cell r="AM53">
            <v>0</v>
          </cell>
          <cell r="AN53">
            <v>0</v>
          </cell>
          <cell r="AO53">
            <v>0</v>
          </cell>
          <cell r="AP53">
            <v>0</v>
          </cell>
          <cell r="AQ53">
            <v>0</v>
          </cell>
          <cell r="AR53">
            <v>0</v>
          </cell>
          <cell r="AS53">
            <v>0</v>
          </cell>
          <cell r="AT53">
            <v>0</v>
          </cell>
        </row>
        <row r="54">
          <cell r="AI54">
            <v>0</v>
          </cell>
          <cell r="AJ54">
            <v>0</v>
          </cell>
          <cell r="AK54">
            <v>0</v>
          </cell>
          <cell r="AL54">
            <v>0</v>
          </cell>
          <cell r="AM54">
            <v>0</v>
          </cell>
          <cell r="AN54">
            <v>0</v>
          </cell>
          <cell r="AO54">
            <v>0</v>
          </cell>
          <cell r="AP54">
            <v>0</v>
          </cell>
          <cell r="AQ54">
            <v>0</v>
          </cell>
          <cell r="AR54">
            <v>-142.08668191081381</v>
          </cell>
          <cell r="AS54">
            <v>-255.27850053259544</v>
          </cell>
          <cell r="AT54">
            <v>-398.26161446435412</v>
          </cell>
        </row>
        <row r="55">
          <cell r="AI55">
            <v>0</v>
          </cell>
          <cell r="AJ55">
            <v>0</v>
          </cell>
          <cell r="AK55">
            <v>0</v>
          </cell>
          <cell r="AL55">
            <v>0</v>
          </cell>
          <cell r="AM55">
            <v>0</v>
          </cell>
          <cell r="AN55">
            <v>0</v>
          </cell>
          <cell r="AO55">
            <v>0</v>
          </cell>
          <cell r="AP55">
            <v>0</v>
          </cell>
          <cell r="AQ55">
            <v>0</v>
          </cell>
          <cell r="AR55">
            <v>0</v>
          </cell>
          <cell r="AS55">
            <v>0</v>
          </cell>
          <cell r="AT55">
            <v>0</v>
          </cell>
        </row>
        <row r="56">
          <cell r="AI56">
            <v>38736.559999999998</v>
          </cell>
          <cell r="AJ56">
            <v>137800.04</v>
          </cell>
          <cell r="AK56">
            <v>204011.83999999997</v>
          </cell>
          <cell r="AL56">
            <v>286499.14</v>
          </cell>
          <cell r="AM56">
            <v>340272.42999999993</v>
          </cell>
          <cell r="AN56">
            <v>370182.74999999994</v>
          </cell>
          <cell r="AO56">
            <v>434351.47</v>
          </cell>
          <cell r="AP56">
            <v>471593.47</v>
          </cell>
          <cell r="AQ56">
            <v>515857.82000000007</v>
          </cell>
          <cell r="AR56">
            <v>583352.8751709119</v>
          </cell>
          <cell r="AS56">
            <v>639477.59832072549</v>
          </cell>
          <cell r="AT56">
            <v>717947.06472366082</v>
          </cell>
        </row>
        <row r="57">
          <cell r="AI57">
            <v>0</v>
          </cell>
          <cell r="AJ57">
            <v>0</v>
          </cell>
          <cell r="AK57">
            <v>0</v>
          </cell>
          <cell r="AL57">
            <v>0</v>
          </cell>
          <cell r="AM57">
            <v>0</v>
          </cell>
          <cell r="AN57">
            <v>0</v>
          </cell>
          <cell r="AO57">
            <v>0</v>
          </cell>
          <cell r="AP57">
            <v>0</v>
          </cell>
          <cell r="AQ57">
            <v>0</v>
          </cell>
          <cell r="AR57">
            <v>0</v>
          </cell>
          <cell r="AS57">
            <v>0</v>
          </cell>
          <cell r="AT57">
            <v>0</v>
          </cell>
        </row>
        <row r="58">
          <cell r="AI58">
            <v>0</v>
          </cell>
          <cell r="AJ58">
            <v>0</v>
          </cell>
          <cell r="AK58">
            <v>0</v>
          </cell>
          <cell r="AL58">
            <v>0</v>
          </cell>
          <cell r="AM58">
            <v>0</v>
          </cell>
          <cell r="AN58">
            <v>0</v>
          </cell>
          <cell r="AO58">
            <v>0</v>
          </cell>
          <cell r="AP58">
            <v>0</v>
          </cell>
          <cell r="AQ58">
            <v>0</v>
          </cell>
          <cell r="AR58">
            <v>0</v>
          </cell>
          <cell r="AS58">
            <v>0</v>
          </cell>
          <cell r="AT58">
            <v>0</v>
          </cell>
        </row>
        <row r="59">
          <cell r="AI59">
            <v>42166.239999999998</v>
          </cell>
          <cell r="AJ59">
            <v>84332.479999999996</v>
          </cell>
          <cell r="AK59">
            <v>126498.72</v>
          </cell>
          <cell r="AL59">
            <v>168664.95999999999</v>
          </cell>
          <cell r="AM59">
            <v>210831.19999999998</v>
          </cell>
          <cell r="AN59">
            <v>252997.43999999997</v>
          </cell>
          <cell r="AO59">
            <v>295163.68</v>
          </cell>
          <cell r="AP59">
            <v>337329.91999999998</v>
          </cell>
          <cell r="AQ59">
            <v>379496.16</v>
          </cell>
          <cell r="AR59">
            <v>421662.31999999995</v>
          </cell>
          <cell r="AS59">
            <v>463828.47999999998</v>
          </cell>
          <cell r="AT59">
            <v>505994.64</v>
          </cell>
        </row>
        <row r="60">
          <cell r="AI60">
            <v>250</v>
          </cell>
          <cell r="AJ60">
            <v>500</v>
          </cell>
          <cell r="AK60">
            <v>750</v>
          </cell>
          <cell r="AL60">
            <v>1000</v>
          </cell>
          <cell r="AM60">
            <v>1250</v>
          </cell>
          <cell r="AN60">
            <v>1500</v>
          </cell>
          <cell r="AO60">
            <v>1750</v>
          </cell>
          <cell r="AP60">
            <v>2000</v>
          </cell>
          <cell r="AQ60">
            <v>2250</v>
          </cell>
          <cell r="AR60">
            <v>2500</v>
          </cell>
          <cell r="AS60">
            <v>2750</v>
          </cell>
          <cell r="AT60">
            <v>3000</v>
          </cell>
        </row>
        <row r="61">
          <cell r="AI61">
            <v>0</v>
          </cell>
          <cell r="AJ61">
            <v>0</v>
          </cell>
          <cell r="AK61">
            <v>0</v>
          </cell>
          <cell r="AL61">
            <v>0</v>
          </cell>
          <cell r="AM61">
            <v>0</v>
          </cell>
          <cell r="AN61">
            <v>0</v>
          </cell>
          <cell r="AO61">
            <v>0</v>
          </cell>
          <cell r="AP61">
            <v>0</v>
          </cell>
          <cell r="AQ61">
            <v>0</v>
          </cell>
          <cell r="AR61">
            <v>0</v>
          </cell>
          <cell r="AS61">
            <v>0</v>
          </cell>
          <cell r="AT61">
            <v>0</v>
          </cell>
        </row>
        <row r="62">
          <cell r="AI62">
            <v>0</v>
          </cell>
          <cell r="AJ62">
            <v>0</v>
          </cell>
          <cell r="AK62">
            <v>0</v>
          </cell>
          <cell r="AL62">
            <v>0</v>
          </cell>
          <cell r="AM62">
            <v>0</v>
          </cell>
          <cell r="AN62">
            <v>0</v>
          </cell>
          <cell r="AO62">
            <v>0</v>
          </cell>
          <cell r="AP62">
            <v>0</v>
          </cell>
          <cell r="AQ62">
            <v>0</v>
          </cell>
          <cell r="AR62">
            <v>0</v>
          </cell>
          <cell r="AS62">
            <v>0</v>
          </cell>
          <cell r="AT62">
            <v>0</v>
          </cell>
        </row>
        <row r="63">
          <cell r="AI63">
            <v>0</v>
          </cell>
          <cell r="AJ63">
            <v>0</v>
          </cell>
          <cell r="AK63">
            <v>0</v>
          </cell>
          <cell r="AL63">
            <v>0</v>
          </cell>
          <cell r="AM63">
            <v>0</v>
          </cell>
          <cell r="AN63">
            <v>0</v>
          </cell>
          <cell r="AO63">
            <v>0</v>
          </cell>
          <cell r="AP63">
            <v>0</v>
          </cell>
          <cell r="AQ63">
            <v>0</v>
          </cell>
          <cell r="AR63">
            <v>0</v>
          </cell>
          <cell r="AS63">
            <v>0</v>
          </cell>
          <cell r="AT63">
            <v>0</v>
          </cell>
        </row>
        <row r="64">
          <cell r="AI64">
            <v>0</v>
          </cell>
          <cell r="AJ64">
            <v>0</v>
          </cell>
          <cell r="AK64">
            <v>0</v>
          </cell>
          <cell r="AL64">
            <v>0</v>
          </cell>
          <cell r="AM64">
            <v>0</v>
          </cell>
          <cell r="AN64">
            <v>0</v>
          </cell>
          <cell r="AO64">
            <v>0</v>
          </cell>
          <cell r="AP64">
            <v>0</v>
          </cell>
          <cell r="AQ64">
            <v>0</v>
          </cell>
          <cell r="AR64">
            <v>0</v>
          </cell>
          <cell r="AS64">
            <v>0</v>
          </cell>
          <cell r="AT64">
            <v>0</v>
          </cell>
        </row>
        <row r="65">
          <cell r="AI65">
            <v>77.64</v>
          </cell>
          <cell r="AJ65">
            <v>150.44999999999999</v>
          </cell>
          <cell r="AK65">
            <v>223.26</v>
          </cell>
          <cell r="AL65">
            <v>940.96</v>
          </cell>
          <cell r="AM65">
            <v>1016.9000000000001</v>
          </cell>
          <cell r="AN65">
            <v>1091.8800000000001</v>
          </cell>
          <cell r="AO65">
            <v>1131.96</v>
          </cell>
          <cell r="AP65">
            <v>1205.69</v>
          </cell>
          <cell r="AQ65">
            <v>1283.21</v>
          </cell>
          <cell r="AR65">
            <v>1449.8766666666668</v>
          </cell>
          <cell r="AS65">
            <v>1616.5433333333335</v>
          </cell>
          <cell r="AT65">
            <v>1783.2100000000003</v>
          </cell>
        </row>
        <row r="66">
          <cell r="AI66">
            <v>0</v>
          </cell>
          <cell r="AJ66">
            <v>0</v>
          </cell>
          <cell r="AK66">
            <v>0</v>
          </cell>
          <cell r="AL66">
            <v>-5</v>
          </cell>
          <cell r="AM66">
            <v>-5</v>
          </cell>
          <cell r="AN66">
            <v>-5</v>
          </cell>
          <cell r="AO66">
            <v>-5</v>
          </cell>
          <cell r="AP66">
            <v>-5</v>
          </cell>
          <cell r="AQ66">
            <v>-5</v>
          </cell>
          <cell r="AR66">
            <v>-5</v>
          </cell>
          <cell r="AS66">
            <v>-5</v>
          </cell>
          <cell r="AT66">
            <v>-5</v>
          </cell>
        </row>
        <row r="67">
          <cell r="AI67">
            <v>42493.88</v>
          </cell>
          <cell r="AJ67">
            <v>84982.93</v>
          </cell>
          <cell r="AK67">
            <v>127471.98</v>
          </cell>
          <cell r="AL67">
            <v>170600.91999999998</v>
          </cell>
          <cell r="AM67">
            <v>213093.09999999998</v>
          </cell>
          <cell r="AN67">
            <v>255584.31999999998</v>
          </cell>
          <cell r="AO67">
            <v>298040.64</v>
          </cell>
          <cell r="AP67">
            <v>340530.61</v>
          </cell>
          <cell r="AQ67">
            <v>383024.37</v>
          </cell>
          <cell r="AR67">
            <v>425607.1966666666</v>
          </cell>
          <cell r="AS67">
            <v>468190.02333333332</v>
          </cell>
          <cell r="AT67">
            <v>510772.85000000003</v>
          </cell>
        </row>
        <row r="68">
          <cell r="AI68">
            <v>0</v>
          </cell>
          <cell r="AJ68">
            <v>0</v>
          </cell>
          <cell r="AK68">
            <v>0</v>
          </cell>
          <cell r="AL68">
            <v>0</v>
          </cell>
          <cell r="AM68">
            <v>0</v>
          </cell>
          <cell r="AN68">
            <v>0</v>
          </cell>
          <cell r="AO68">
            <v>0</v>
          </cell>
          <cell r="AP68">
            <v>0</v>
          </cell>
          <cell r="AQ68">
            <v>0</v>
          </cell>
          <cell r="AR68">
            <v>0</v>
          </cell>
          <cell r="AS68">
            <v>0</v>
          </cell>
          <cell r="AT68">
            <v>0</v>
          </cell>
        </row>
        <row r="69">
          <cell r="AI69">
            <v>-3757.3199999999997</v>
          </cell>
          <cell r="AJ69">
            <v>52817.110000000015</v>
          </cell>
          <cell r="AK69">
            <v>76539.859999999971</v>
          </cell>
          <cell r="AL69">
            <v>115898.22000000003</v>
          </cell>
          <cell r="AM69">
            <v>127179.32999999996</v>
          </cell>
          <cell r="AN69">
            <v>114598.42999999996</v>
          </cell>
          <cell r="AO69">
            <v>136310.82999999996</v>
          </cell>
          <cell r="AP69">
            <v>131062.85999999999</v>
          </cell>
          <cell r="AQ69">
            <v>132833.45000000007</v>
          </cell>
          <cell r="AR69">
            <v>157745.6785042453</v>
          </cell>
          <cell r="AS69">
            <v>171287.57498739217</v>
          </cell>
          <cell r="AT69">
            <v>207174.21472366079</v>
          </cell>
        </row>
        <row r="70">
          <cell r="AI70">
            <v>0</v>
          </cell>
          <cell r="AJ70">
            <v>0</v>
          </cell>
          <cell r="AK70">
            <v>0</v>
          </cell>
          <cell r="AL70">
            <v>0</v>
          </cell>
          <cell r="AM70">
            <v>0</v>
          </cell>
          <cell r="AN70">
            <v>0</v>
          </cell>
          <cell r="AO70">
            <v>0</v>
          </cell>
          <cell r="AP70">
            <v>0</v>
          </cell>
          <cell r="AQ70">
            <v>0</v>
          </cell>
          <cell r="AR70">
            <v>0</v>
          </cell>
          <cell r="AS70">
            <v>0</v>
          </cell>
          <cell r="AT70">
            <v>0</v>
          </cell>
        </row>
        <row r="71">
          <cell r="AI71">
            <v>0</v>
          </cell>
          <cell r="AJ71">
            <v>0</v>
          </cell>
          <cell r="AK71">
            <v>0</v>
          </cell>
          <cell r="AL71">
            <v>0</v>
          </cell>
          <cell r="AM71">
            <v>0</v>
          </cell>
          <cell r="AN71">
            <v>0</v>
          </cell>
          <cell r="AO71">
            <v>0</v>
          </cell>
          <cell r="AP71">
            <v>0</v>
          </cell>
          <cell r="AQ71">
            <v>0</v>
          </cell>
          <cell r="AR71">
            <v>0</v>
          </cell>
          <cell r="AS71">
            <v>0</v>
          </cell>
          <cell r="AT71">
            <v>0</v>
          </cell>
        </row>
        <row r="72">
          <cell r="AI72">
            <v>0</v>
          </cell>
          <cell r="AJ72">
            <v>0</v>
          </cell>
          <cell r="AK72">
            <v>0</v>
          </cell>
          <cell r="AL72">
            <v>0</v>
          </cell>
          <cell r="AM72">
            <v>0</v>
          </cell>
          <cell r="AN72">
            <v>0</v>
          </cell>
          <cell r="AO72">
            <v>0</v>
          </cell>
          <cell r="AP72">
            <v>0</v>
          </cell>
          <cell r="AQ72">
            <v>0</v>
          </cell>
          <cell r="AR72">
            <v>0</v>
          </cell>
          <cell r="AS72">
            <v>0</v>
          </cell>
          <cell r="AT72">
            <v>0</v>
          </cell>
        </row>
        <row r="73">
          <cell r="AI73">
            <v>0</v>
          </cell>
          <cell r="AJ73">
            <v>0</v>
          </cell>
          <cell r="AK73">
            <v>0</v>
          </cell>
          <cell r="AL73">
            <v>0</v>
          </cell>
          <cell r="AM73">
            <v>0</v>
          </cell>
          <cell r="AN73">
            <v>0</v>
          </cell>
          <cell r="AO73">
            <v>0</v>
          </cell>
          <cell r="AP73">
            <v>0</v>
          </cell>
          <cell r="AQ73">
            <v>0</v>
          </cell>
          <cell r="AR73">
            <v>0</v>
          </cell>
          <cell r="AS73">
            <v>0</v>
          </cell>
          <cell r="AT73">
            <v>0</v>
          </cell>
        </row>
        <row r="74">
          <cell r="AI74">
            <v>0</v>
          </cell>
          <cell r="AJ74">
            <v>0</v>
          </cell>
          <cell r="AK74">
            <v>0</v>
          </cell>
          <cell r="AL74">
            <v>0</v>
          </cell>
          <cell r="AM74">
            <v>0</v>
          </cell>
          <cell r="AN74">
            <v>0</v>
          </cell>
          <cell r="AO74">
            <v>0</v>
          </cell>
          <cell r="AP74">
            <v>0</v>
          </cell>
          <cell r="AQ74">
            <v>0</v>
          </cell>
          <cell r="AR74">
            <v>0</v>
          </cell>
          <cell r="AS74">
            <v>0</v>
          </cell>
          <cell r="AT74">
            <v>0</v>
          </cell>
        </row>
        <row r="75">
          <cell r="AI75">
            <v>-3757.3199999999997</v>
          </cell>
          <cell r="AJ75">
            <v>52817.110000000015</v>
          </cell>
          <cell r="AK75">
            <v>76539.859999999971</v>
          </cell>
          <cell r="AL75">
            <v>115898.22000000003</v>
          </cell>
          <cell r="AM75">
            <v>127179.32999999996</v>
          </cell>
          <cell r="AN75">
            <v>114598.42999999996</v>
          </cell>
          <cell r="AO75">
            <v>136310.82999999996</v>
          </cell>
          <cell r="AP75">
            <v>131062.85999999999</v>
          </cell>
          <cell r="AQ75">
            <v>132833.45000000007</v>
          </cell>
          <cell r="AR75">
            <v>157745.6785042453</v>
          </cell>
          <cell r="AS75">
            <v>171287.57498739217</v>
          </cell>
          <cell r="AT75">
            <v>207174.21472366079</v>
          </cell>
        </row>
        <row r="76">
          <cell r="AI76">
            <v>0</v>
          </cell>
          <cell r="AJ76">
            <v>0</v>
          </cell>
          <cell r="AK76">
            <v>0</v>
          </cell>
          <cell r="AL76">
            <v>0</v>
          </cell>
          <cell r="AM76">
            <v>0</v>
          </cell>
          <cell r="AN76">
            <v>0</v>
          </cell>
          <cell r="AO76">
            <v>0</v>
          </cell>
          <cell r="AP76">
            <v>0</v>
          </cell>
        </row>
        <row r="77">
          <cell r="AI77">
            <v>0</v>
          </cell>
          <cell r="AJ77">
            <v>0</v>
          </cell>
          <cell r="AK77">
            <v>0</v>
          </cell>
          <cell r="AL77">
            <v>0</v>
          </cell>
          <cell r="AM77">
            <v>0</v>
          </cell>
          <cell r="AN77">
            <v>0</v>
          </cell>
          <cell r="AO77">
            <v>0</v>
          </cell>
          <cell r="AP77">
            <v>0</v>
          </cell>
        </row>
        <row r="78">
          <cell r="AI78">
            <v>0</v>
          </cell>
          <cell r="AJ78">
            <v>0</v>
          </cell>
          <cell r="AK78">
            <v>0</v>
          </cell>
          <cell r="AL78">
            <v>0</v>
          </cell>
          <cell r="AM78">
            <v>0</v>
          </cell>
          <cell r="AN78">
            <v>0</v>
          </cell>
          <cell r="AO78">
            <v>0</v>
          </cell>
          <cell r="AP78">
            <v>0</v>
          </cell>
          <cell r="AQ78">
            <v>0</v>
          </cell>
          <cell r="AR78">
            <v>0</v>
          </cell>
          <cell r="AS78">
            <v>0</v>
          </cell>
          <cell r="AT78">
            <v>0</v>
          </cell>
        </row>
        <row r="79">
          <cell r="AI79">
            <v>0</v>
          </cell>
          <cell r="AJ79">
            <v>0</v>
          </cell>
          <cell r="AK79">
            <v>0</v>
          </cell>
          <cell r="AL79">
            <v>0</v>
          </cell>
          <cell r="AM79">
            <v>0</v>
          </cell>
          <cell r="AN79">
            <v>0</v>
          </cell>
          <cell r="AO79">
            <v>0</v>
          </cell>
          <cell r="AP79">
            <v>0</v>
          </cell>
          <cell r="AQ79">
            <v>0</v>
          </cell>
          <cell r="AR79">
            <v>0</v>
          </cell>
          <cell r="AS79">
            <v>0</v>
          </cell>
          <cell r="AT79">
            <v>0</v>
          </cell>
        </row>
        <row r="80">
          <cell r="AI80">
            <v>0</v>
          </cell>
          <cell r="AJ80">
            <v>0</v>
          </cell>
          <cell r="AK80">
            <v>0</v>
          </cell>
          <cell r="AL80">
            <v>0</v>
          </cell>
          <cell r="AM80">
            <v>0</v>
          </cell>
          <cell r="AN80">
            <v>0</v>
          </cell>
          <cell r="AO80">
            <v>0</v>
          </cell>
          <cell r="AP80">
            <v>0</v>
          </cell>
          <cell r="AQ80">
            <v>0</v>
          </cell>
          <cell r="AR80">
            <v>0</v>
          </cell>
          <cell r="AS80">
            <v>0</v>
          </cell>
          <cell r="AT80">
            <v>0</v>
          </cell>
        </row>
        <row r="81">
          <cell r="AI81">
            <v>0</v>
          </cell>
          <cell r="AJ81">
            <v>0</v>
          </cell>
          <cell r="AK81">
            <v>0</v>
          </cell>
          <cell r="AL81">
            <v>0</v>
          </cell>
          <cell r="AM81">
            <v>0</v>
          </cell>
          <cell r="AN81">
            <v>0</v>
          </cell>
          <cell r="AO81">
            <v>0</v>
          </cell>
          <cell r="AP81">
            <v>0</v>
          </cell>
          <cell r="AQ81">
            <v>0</v>
          </cell>
          <cell r="AR81">
            <v>0</v>
          </cell>
          <cell r="AS81">
            <v>0</v>
          </cell>
          <cell r="AT81">
            <v>0</v>
          </cell>
        </row>
        <row r="82">
          <cell r="AI82">
            <v>0</v>
          </cell>
          <cell r="AJ82">
            <v>0</v>
          </cell>
          <cell r="AK82">
            <v>0</v>
          </cell>
          <cell r="AL82">
            <v>0</v>
          </cell>
          <cell r="AM82">
            <v>0</v>
          </cell>
          <cell r="AN82">
            <v>0</v>
          </cell>
          <cell r="AO82">
            <v>0</v>
          </cell>
          <cell r="AP82">
            <v>0</v>
          </cell>
          <cell r="AQ82">
            <v>0</v>
          </cell>
          <cell r="AR82">
            <v>0</v>
          </cell>
          <cell r="AS82">
            <v>0</v>
          </cell>
          <cell r="AT82">
            <v>0</v>
          </cell>
        </row>
        <row r="83">
          <cell r="AI83">
            <v>0</v>
          </cell>
          <cell r="AJ83">
            <v>0</v>
          </cell>
          <cell r="AK83">
            <v>0</v>
          </cell>
          <cell r="AL83">
            <v>0</v>
          </cell>
          <cell r="AM83">
            <v>0</v>
          </cell>
          <cell r="AN83">
            <v>0</v>
          </cell>
          <cell r="AO83">
            <v>0</v>
          </cell>
          <cell r="AP83">
            <v>0</v>
          </cell>
          <cell r="AQ83">
            <v>0</v>
          </cell>
          <cell r="AR83">
            <v>0</v>
          </cell>
          <cell r="AS83">
            <v>0</v>
          </cell>
          <cell r="AT83">
            <v>0</v>
          </cell>
        </row>
        <row r="84">
          <cell r="AI84">
            <v>0</v>
          </cell>
          <cell r="AJ84">
            <v>0</v>
          </cell>
          <cell r="AK84">
            <v>0</v>
          </cell>
          <cell r="AL84">
            <v>0</v>
          </cell>
          <cell r="AM84">
            <v>0</v>
          </cell>
          <cell r="AN84">
            <v>0</v>
          </cell>
          <cell r="AO84">
            <v>0</v>
          </cell>
          <cell r="AP84">
            <v>0</v>
          </cell>
          <cell r="AQ84">
            <v>0</v>
          </cell>
          <cell r="AR84">
            <v>0</v>
          </cell>
          <cell r="AS84">
            <v>0</v>
          </cell>
          <cell r="AT84">
            <v>0</v>
          </cell>
        </row>
        <row r="85">
          <cell r="AI85">
            <v>0</v>
          </cell>
          <cell r="AJ85">
            <v>0</v>
          </cell>
          <cell r="AK85">
            <v>0</v>
          </cell>
          <cell r="AL85">
            <v>0</v>
          </cell>
          <cell r="AM85">
            <v>0</v>
          </cell>
          <cell r="AN85">
            <v>0</v>
          </cell>
          <cell r="AO85">
            <v>0</v>
          </cell>
          <cell r="AP85">
            <v>0</v>
          </cell>
          <cell r="AQ85">
            <v>0</v>
          </cell>
          <cell r="AR85">
            <v>0</v>
          </cell>
          <cell r="AS85">
            <v>0</v>
          </cell>
          <cell r="AT85">
            <v>0</v>
          </cell>
        </row>
        <row r="86">
          <cell r="AI86">
            <v>0</v>
          </cell>
          <cell r="AJ86">
            <v>0</v>
          </cell>
          <cell r="AK86">
            <v>0</v>
          </cell>
          <cell r="AL86">
            <v>0</v>
          </cell>
          <cell r="AM86">
            <v>0</v>
          </cell>
          <cell r="AN86">
            <v>0</v>
          </cell>
          <cell r="AO86">
            <v>0</v>
          </cell>
          <cell r="AP86">
            <v>0</v>
          </cell>
          <cell r="AQ86">
            <v>0</v>
          </cell>
          <cell r="AR86">
            <v>0</v>
          </cell>
          <cell r="AS86">
            <v>0</v>
          </cell>
          <cell r="AT86">
            <v>0</v>
          </cell>
        </row>
        <row r="87">
          <cell r="AI87">
            <v>0</v>
          </cell>
          <cell r="AJ87">
            <v>0</v>
          </cell>
          <cell r="AK87">
            <v>0</v>
          </cell>
          <cell r="AL87">
            <v>0</v>
          </cell>
          <cell r="AM87">
            <v>0</v>
          </cell>
          <cell r="AN87">
            <v>0</v>
          </cell>
          <cell r="AO87">
            <v>0</v>
          </cell>
          <cell r="AP87">
            <v>0</v>
          </cell>
          <cell r="AQ87">
            <v>0</v>
          </cell>
          <cell r="AR87">
            <v>0</v>
          </cell>
          <cell r="AS87">
            <v>0</v>
          </cell>
          <cell r="AT87">
            <v>0</v>
          </cell>
        </row>
        <row r="88">
          <cell r="AI88">
            <v>0</v>
          </cell>
          <cell r="AJ88">
            <v>0</v>
          </cell>
          <cell r="AK88">
            <v>0</v>
          </cell>
          <cell r="AL88">
            <v>0</v>
          </cell>
          <cell r="AM88">
            <v>0</v>
          </cell>
          <cell r="AN88">
            <v>0</v>
          </cell>
          <cell r="AO88">
            <v>0</v>
          </cell>
          <cell r="AP88">
            <v>0</v>
          </cell>
          <cell r="AQ88">
            <v>0</v>
          </cell>
          <cell r="AR88">
            <v>0</v>
          </cell>
          <cell r="AS88">
            <v>0</v>
          </cell>
          <cell r="AT88">
            <v>0</v>
          </cell>
        </row>
        <row r="89">
          <cell r="AI89">
            <v>0</v>
          </cell>
          <cell r="AJ89">
            <v>0</v>
          </cell>
          <cell r="AK89">
            <v>0</v>
          </cell>
          <cell r="AL89">
            <v>0</v>
          </cell>
          <cell r="AM89">
            <v>0</v>
          </cell>
          <cell r="AN89">
            <v>0</v>
          </cell>
          <cell r="AO89">
            <v>0</v>
          </cell>
          <cell r="AP89">
            <v>0</v>
          </cell>
          <cell r="AQ89">
            <v>0</v>
          </cell>
          <cell r="AR89">
            <v>0</v>
          </cell>
          <cell r="AS89">
            <v>0</v>
          </cell>
          <cell r="AT89">
            <v>0</v>
          </cell>
        </row>
        <row r="90">
          <cell r="AI90">
            <v>0</v>
          </cell>
          <cell r="AJ90">
            <v>0</v>
          </cell>
          <cell r="AK90">
            <v>0</v>
          </cell>
          <cell r="AL90">
            <v>0</v>
          </cell>
          <cell r="AM90">
            <v>0</v>
          </cell>
          <cell r="AN90">
            <v>0</v>
          </cell>
          <cell r="AO90">
            <v>0</v>
          </cell>
          <cell r="AP90">
            <v>0</v>
          </cell>
          <cell r="AQ90">
            <v>0</v>
          </cell>
          <cell r="AR90">
            <v>0</v>
          </cell>
          <cell r="AS90">
            <v>0</v>
          </cell>
          <cell r="AT90">
            <v>0</v>
          </cell>
        </row>
        <row r="91">
          <cell r="AI91">
            <v>0</v>
          </cell>
          <cell r="AJ91">
            <v>0</v>
          </cell>
          <cell r="AK91">
            <v>0</v>
          </cell>
          <cell r="AL91">
            <v>0</v>
          </cell>
          <cell r="AM91">
            <v>0</v>
          </cell>
          <cell r="AN91">
            <v>0</v>
          </cell>
          <cell r="AO91">
            <v>0</v>
          </cell>
          <cell r="AP91">
            <v>0</v>
          </cell>
          <cell r="AQ91">
            <v>0</v>
          </cell>
          <cell r="AR91">
            <v>0</v>
          </cell>
          <cell r="AS91">
            <v>0</v>
          </cell>
          <cell r="AT91">
            <v>0</v>
          </cell>
        </row>
        <row r="92">
          <cell r="AI92">
            <v>0</v>
          </cell>
          <cell r="AJ92">
            <v>0</v>
          </cell>
          <cell r="AK92">
            <v>0</v>
          </cell>
          <cell r="AL92">
            <v>0</v>
          </cell>
          <cell r="AM92">
            <v>0</v>
          </cell>
          <cell r="AN92">
            <v>0</v>
          </cell>
          <cell r="AO92">
            <v>0</v>
          </cell>
          <cell r="AP92">
            <v>0</v>
          </cell>
          <cell r="AQ92">
            <v>0</v>
          </cell>
          <cell r="AR92">
            <v>0</v>
          </cell>
          <cell r="AS92">
            <v>0</v>
          </cell>
          <cell r="AT92">
            <v>0</v>
          </cell>
        </row>
        <row r="93">
          <cell r="AI93">
            <v>0</v>
          </cell>
          <cell r="AJ93">
            <v>0</v>
          </cell>
          <cell r="AK93">
            <v>0</v>
          </cell>
          <cell r="AL93">
            <v>0</v>
          </cell>
          <cell r="AM93">
            <v>0</v>
          </cell>
          <cell r="AN93">
            <v>0</v>
          </cell>
          <cell r="AO93">
            <v>0</v>
          </cell>
          <cell r="AP93">
            <v>0</v>
          </cell>
          <cell r="AQ93">
            <v>0</v>
          </cell>
          <cell r="AR93">
            <v>0</v>
          </cell>
          <cell r="AS93">
            <v>0</v>
          </cell>
          <cell r="AT93">
            <v>0</v>
          </cell>
        </row>
        <row r="94">
          <cell r="AI94">
            <v>0</v>
          </cell>
          <cell r="AJ94">
            <v>0</v>
          </cell>
          <cell r="AK94">
            <v>0</v>
          </cell>
          <cell r="AL94">
            <v>0</v>
          </cell>
          <cell r="AM94">
            <v>0</v>
          </cell>
          <cell r="AN94">
            <v>0</v>
          </cell>
          <cell r="AO94">
            <v>0</v>
          </cell>
          <cell r="AP94">
            <v>0</v>
          </cell>
          <cell r="AQ94">
            <v>0</v>
          </cell>
          <cell r="AR94">
            <v>0</v>
          </cell>
          <cell r="AS94">
            <v>0</v>
          </cell>
          <cell r="AT94">
            <v>0</v>
          </cell>
        </row>
        <row r="95">
          <cell r="AI95">
            <v>0</v>
          </cell>
          <cell r="AJ95">
            <v>0</v>
          </cell>
          <cell r="AK95">
            <v>0</v>
          </cell>
          <cell r="AL95">
            <v>0</v>
          </cell>
          <cell r="AM95">
            <v>0</v>
          </cell>
          <cell r="AN95">
            <v>0</v>
          </cell>
          <cell r="AO95">
            <v>0</v>
          </cell>
          <cell r="AP95">
            <v>0</v>
          </cell>
          <cell r="AQ95">
            <v>0</v>
          </cell>
          <cell r="AR95">
            <v>0</v>
          </cell>
          <cell r="AS95">
            <v>0</v>
          </cell>
          <cell r="AT95">
            <v>0</v>
          </cell>
        </row>
        <row r="96">
          <cell r="AI96">
            <v>0</v>
          </cell>
          <cell r="AJ96">
            <v>0</v>
          </cell>
          <cell r="AK96">
            <v>0</v>
          </cell>
          <cell r="AL96">
            <v>0</v>
          </cell>
          <cell r="AM96">
            <v>0</v>
          </cell>
          <cell r="AN96">
            <v>0</v>
          </cell>
          <cell r="AO96">
            <v>0</v>
          </cell>
          <cell r="AP96">
            <v>0</v>
          </cell>
          <cell r="AQ96">
            <v>0</v>
          </cell>
          <cell r="AR96">
            <v>0</v>
          </cell>
          <cell r="AS96">
            <v>0</v>
          </cell>
          <cell r="AT96">
            <v>0</v>
          </cell>
        </row>
        <row r="97">
          <cell r="AI97">
            <v>0</v>
          </cell>
          <cell r="AJ97">
            <v>0</v>
          </cell>
          <cell r="AK97">
            <v>0</v>
          </cell>
          <cell r="AL97">
            <v>0</v>
          </cell>
          <cell r="AM97">
            <v>0</v>
          </cell>
          <cell r="AN97">
            <v>0</v>
          </cell>
          <cell r="AO97">
            <v>0</v>
          </cell>
          <cell r="AP97">
            <v>0</v>
          </cell>
          <cell r="AQ97">
            <v>0</v>
          </cell>
          <cell r="AR97">
            <v>0</v>
          </cell>
          <cell r="AS97">
            <v>0</v>
          </cell>
          <cell r="AT97">
            <v>0</v>
          </cell>
        </row>
        <row r="98">
          <cell r="AI98">
            <v>0</v>
          </cell>
          <cell r="AJ98">
            <v>0</v>
          </cell>
          <cell r="AK98">
            <v>0</v>
          </cell>
          <cell r="AL98">
            <v>0</v>
          </cell>
          <cell r="AM98">
            <v>0</v>
          </cell>
          <cell r="AN98">
            <v>0</v>
          </cell>
          <cell r="AO98">
            <v>0</v>
          </cell>
          <cell r="AP98">
            <v>0</v>
          </cell>
          <cell r="AQ98">
            <v>0</v>
          </cell>
          <cell r="AR98">
            <v>0</v>
          </cell>
          <cell r="AS98">
            <v>0</v>
          </cell>
          <cell r="AT98">
            <v>0</v>
          </cell>
        </row>
        <row r="99">
          <cell r="AI99">
            <v>0</v>
          </cell>
          <cell r="AJ99">
            <v>0</v>
          </cell>
          <cell r="AK99">
            <v>0</v>
          </cell>
          <cell r="AL99">
            <v>0</v>
          </cell>
          <cell r="AM99">
            <v>0</v>
          </cell>
          <cell r="AN99">
            <v>0</v>
          </cell>
          <cell r="AO99">
            <v>0</v>
          </cell>
          <cell r="AP99">
            <v>0</v>
          </cell>
          <cell r="AQ99">
            <v>0</v>
          </cell>
          <cell r="AR99">
            <v>0</v>
          </cell>
          <cell r="AS99">
            <v>0</v>
          </cell>
          <cell r="AT99">
            <v>0</v>
          </cell>
        </row>
        <row r="100">
          <cell r="AI100">
            <v>0</v>
          </cell>
          <cell r="AJ100">
            <v>0</v>
          </cell>
          <cell r="AK100">
            <v>0</v>
          </cell>
          <cell r="AL100">
            <v>0</v>
          </cell>
          <cell r="AM100">
            <v>0</v>
          </cell>
          <cell r="AN100">
            <v>0</v>
          </cell>
          <cell r="AO100">
            <v>0</v>
          </cell>
          <cell r="AP100">
            <v>0</v>
          </cell>
          <cell r="AQ100">
            <v>0</v>
          </cell>
          <cell r="AR100">
            <v>0</v>
          </cell>
          <cell r="AS100">
            <v>0</v>
          </cell>
          <cell r="AT100">
            <v>0</v>
          </cell>
        </row>
        <row r="101">
          <cell r="AI101">
            <v>0</v>
          </cell>
          <cell r="AJ101">
            <v>0</v>
          </cell>
          <cell r="AK101">
            <v>0</v>
          </cell>
          <cell r="AL101">
            <v>0</v>
          </cell>
          <cell r="AM101">
            <v>0</v>
          </cell>
          <cell r="AN101">
            <v>0</v>
          </cell>
          <cell r="AO101">
            <v>0</v>
          </cell>
          <cell r="AP101">
            <v>0</v>
          </cell>
          <cell r="AQ101">
            <v>0</v>
          </cell>
          <cell r="AR101">
            <v>0</v>
          </cell>
          <cell r="AS101">
            <v>0</v>
          </cell>
          <cell r="AT101">
            <v>0</v>
          </cell>
        </row>
        <row r="102">
          <cell r="AI102">
            <v>0</v>
          </cell>
          <cell r="AJ102">
            <v>0</v>
          </cell>
          <cell r="AK102">
            <v>0</v>
          </cell>
          <cell r="AL102">
            <v>0</v>
          </cell>
          <cell r="AM102">
            <v>0</v>
          </cell>
          <cell r="AN102">
            <v>0</v>
          </cell>
          <cell r="AO102">
            <v>0</v>
          </cell>
          <cell r="AP102">
            <v>0</v>
          </cell>
          <cell r="AQ102">
            <v>0</v>
          </cell>
          <cell r="AR102">
            <v>0</v>
          </cell>
          <cell r="AS102">
            <v>0</v>
          </cell>
          <cell r="AT102">
            <v>0</v>
          </cell>
        </row>
        <row r="103">
          <cell r="AI103">
            <v>0</v>
          </cell>
          <cell r="AJ103">
            <v>0</v>
          </cell>
          <cell r="AK103">
            <v>0</v>
          </cell>
          <cell r="AL103">
            <v>0</v>
          </cell>
          <cell r="AM103">
            <v>0</v>
          </cell>
          <cell r="AN103">
            <v>0</v>
          </cell>
          <cell r="AO103">
            <v>0</v>
          </cell>
          <cell r="AP103">
            <v>0</v>
          </cell>
          <cell r="AQ103">
            <v>0</v>
          </cell>
          <cell r="AR103">
            <v>0</v>
          </cell>
          <cell r="AS103">
            <v>0</v>
          </cell>
          <cell r="AT103">
            <v>0</v>
          </cell>
        </row>
        <row r="104">
          <cell r="AI104">
            <v>0</v>
          </cell>
          <cell r="AJ104">
            <v>0</v>
          </cell>
          <cell r="AK104">
            <v>0</v>
          </cell>
          <cell r="AL104">
            <v>0</v>
          </cell>
          <cell r="AM104">
            <v>0</v>
          </cell>
          <cell r="AN104">
            <v>0</v>
          </cell>
          <cell r="AO104">
            <v>0</v>
          </cell>
          <cell r="AP104">
            <v>0</v>
          </cell>
          <cell r="AQ104">
            <v>0</v>
          </cell>
          <cell r="AR104">
            <v>0</v>
          </cell>
          <cell r="AS104">
            <v>0</v>
          </cell>
          <cell r="AT104">
            <v>0</v>
          </cell>
        </row>
        <row r="105">
          <cell r="AI105">
            <v>0</v>
          </cell>
          <cell r="AJ105">
            <v>0</v>
          </cell>
          <cell r="AK105">
            <v>0</v>
          </cell>
          <cell r="AL105">
            <v>0</v>
          </cell>
          <cell r="AM105">
            <v>0</v>
          </cell>
          <cell r="AN105">
            <v>0</v>
          </cell>
          <cell r="AO105">
            <v>0</v>
          </cell>
          <cell r="AP105">
            <v>0</v>
          </cell>
          <cell r="AQ105">
            <v>0</v>
          </cell>
          <cell r="AR105">
            <v>0</v>
          </cell>
          <cell r="AS105">
            <v>0</v>
          </cell>
          <cell r="AT105">
            <v>0</v>
          </cell>
        </row>
        <row r="106">
          <cell r="AI106">
            <v>0</v>
          </cell>
          <cell r="AJ106">
            <v>0</v>
          </cell>
          <cell r="AK106">
            <v>0</v>
          </cell>
          <cell r="AL106">
            <v>0</v>
          </cell>
          <cell r="AM106">
            <v>0</v>
          </cell>
          <cell r="AN106">
            <v>0</v>
          </cell>
          <cell r="AO106">
            <v>0</v>
          </cell>
          <cell r="AP106">
            <v>0</v>
          </cell>
          <cell r="AQ106">
            <v>0</v>
          </cell>
          <cell r="AR106">
            <v>0</v>
          </cell>
          <cell r="AS106">
            <v>0</v>
          </cell>
          <cell r="AT106">
            <v>0</v>
          </cell>
        </row>
        <row r="107">
          <cell r="AI107">
            <v>0</v>
          </cell>
          <cell r="AJ107">
            <v>0</v>
          </cell>
          <cell r="AK107">
            <v>0</v>
          </cell>
          <cell r="AL107">
            <v>0</v>
          </cell>
          <cell r="AM107">
            <v>0</v>
          </cell>
          <cell r="AN107">
            <v>0</v>
          </cell>
          <cell r="AO107">
            <v>0</v>
          </cell>
          <cell r="AP107">
            <v>0</v>
          </cell>
          <cell r="AQ107">
            <v>0</v>
          </cell>
          <cell r="AR107">
            <v>0</v>
          </cell>
          <cell r="AS107">
            <v>0</v>
          </cell>
          <cell r="AT107">
            <v>0</v>
          </cell>
        </row>
        <row r="108">
          <cell r="AI108">
            <v>0</v>
          </cell>
          <cell r="AJ108">
            <v>0</v>
          </cell>
          <cell r="AK108">
            <v>0</v>
          </cell>
          <cell r="AL108">
            <v>0</v>
          </cell>
          <cell r="AM108">
            <v>0</v>
          </cell>
          <cell r="AN108">
            <v>0</v>
          </cell>
          <cell r="AO108">
            <v>0</v>
          </cell>
          <cell r="AP108">
            <v>0</v>
          </cell>
          <cell r="AQ108">
            <v>0</v>
          </cell>
          <cell r="AR108">
            <v>0</v>
          </cell>
          <cell r="AS108">
            <v>0</v>
          </cell>
          <cell r="AT108">
            <v>0</v>
          </cell>
        </row>
        <row r="109">
          <cell r="AI109">
            <v>0</v>
          </cell>
          <cell r="AJ109">
            <v>0</v>
          </cell>
          <cell r="AK109">
            <v>0</v>
          </cell>
          <cell r="AL109">
            <v>0</v>
          </cell>
          <cell r="AM109">
            <v>0</v>
          </cell>
          <cell r="AN109">
            <v>0</v>
          </cell>
          <cell r="AO109">
            <v>0</v>
          </cell>
          <cell r="AP109">
            <v>0</v>
          </cell>
          <cell r="AQ109">
            <v>0</v>
          </cell>
          <cell r="AR109">
            <v>0</v>
          </cell>
          <cell r="AS109">
            <v>0</v>
          </cell>
          <cell r="AT109">
            <v>0</v>
          </cell>
        </row>
        <row r="110">
          <cell r="AI110">
            <v>0</v>
          </cell>
          <cell r="AJ110">
            <v>0</v>
          </cell>
          <cell r="AK110">
            <v>0</v>
          </cell>
          <cell r="AL110">
            <v>0</v>
          </cell>
          <cell r="AM110">
            <v>0</v>
          </cell>
          <cell r="AN110">
            <v>0</v>
          </cell>
          <cell r="AO110">
            <v>0</v>
          </cell>
          <cell r="AP110">
            <v>0</v>
          </cell>
          <cell r="AQ110">
            <v>0</v>
          </cell>
          <cell r="AR110">
            <v>0</v>
          </cell>
          <cell r="AS110">
            <v>0</v>
          </cell>
          <cell r="AT110">
            <v>0</v>
          </cell>
        </row>
        <row r="111">
          <cell r="AI111">
            <v>0</v>
          </cell>
          <cell r="AJ111">
            <v>0</v>
          </cell>
          <cell r="AK111">
            <v>0</v>
          </cell>
          <cell r="AL111">
            <v>0</v>
          </cell>
          <cell r="AM111">
            <v>0</v>
          </cell>
          <cell r="AN111">
            <v>0</v>
          </cell>
          <cell r="AO111">
            <v>0</v>
          </cell>
          <cell r="AP111">
            <v>0</v>
          </cell>
          <cell r="AQ111">
            <v>0</v>
          </cell>
          <cell r="AR111">
            <v>0</v>
          </cell>
          <cell r="AS111">
            <v>0</v>
          </cell>
          <cell r="AT111">
            <v>0</v>
          </cell>
        </row>
        <row r="112">
          <cell r="AI112">
            <v>0</v>
          </cell>
          <cell r="AJ112">
            <v>0</v>
          </cell>
          <cell r="AK112">
            <v>0</v>
          </cell>
          <cell r="AL112">
            <v>0</v>
          </cell>
          <cell r="AM112">
            <v>0</v>
          </cell>
          <cell r="AN112">
            <v>0</v>
          </cell>
          <cell r="AO112">
            <v>0</v>
          </cell>
          <cell r="AP112">
            <v>0</v>
          </cell>
          <cell r="AQ112">
            <v>0</v>
          </cell>
          <cell r="AR112">
            <v>0</v>
          </cell>
          <cell r="AS112">
            <v>0</v>
          </cell>
          <cell r="AT112">
            <v>0</v>
          </cell>
        </row>
        <row r="113">
          <cell r="AI113">
            <v>0</v>
          </cell>
          <cell r="AJ113">
            <v>0</v>
          </cell>
          <cell r="AK113">
            <v>0</v>
          </cell>
          <cell r="AL113">
            <v>0</v>
          </cell>
          <cell r="AM113">
            <v>0</v>
          </cell>
          <cell r="AN113">
            <v>0</v>
          </cell>
          <cell r="AO113">
            <v>0</v>
          </cell>
          <cell r="AP113">
            <v>0</v>
          </cell>
          <cell r="AQ113">
            <v>0</v>
          </cell>
          <cell r="AR113">
            <v>0</v>
          </cell>
          <cell r="AS113">
            <v>0</v>
          </cell>
          <cell r="AT113">
            <v>0</v>
          </cell>
        </row>
        <row r="114">
          <cell r="AI114">
            <v>0</v>
          </cell>
          <cell r="AJ114">
            <v>0</v>
          </cell>
          <cell r="AK114">
            <v>0</v>
          </cell>
          <cell r="AL114">
            <v>0</v>
          </cell>
          <cell r="AM114">
            <v>0</v>
          </cell>
          <cell r="AN114">
            <v>0</v>
          </cell>
          <cell r="AO114">
            <v>0</v>
          </cell>
          <cell r="AP114">
            <v>0</v>
          </cell>
          <cell r="AQ114">
            <v>0</v>
          </cell>
          <cell r="AR114">
            <v>0</v>
          </cell>
          <cell r="AS114">
            <v>0</v>
          </cell>
          <cell r="AT114">
            <v>0</v>
          </cell>
        </row>
        <row r="115">
          <cell r="AI115">
            <v>0</v>
          </cell>
          <cell r="AJ115">
            <v>0</v>
          </cell>
          <cell r="AK115">
            <v>0</v>
          </cell>
          <cell r="AL115">
            <v>0</v>
          </cell>
          <cell r="AM115">
            <v>0</v>
          </cell>
          <cell r="AN115">
            <v>0</v>
          </cell>
          <cell r="AO115">
            <v>0</v>
          </cell>
          <cell r="AP115">
            <v>0</v>
          </cell>
          <cell r="AQ115">
            <v>0</v>
          </cell>
          <cell r="AR115">
            <v>0</v>
          </cell>
          <cell r="AS115">
            <v>0</v>
          </cell>
          <cell r="AT115">
            <v>0</v>
          </cell>
        </row>
        <row r="116">
          <cell r="AI116">
            <v>0</v>
          </cell>
          <cell r="AJ116">
            <v>0</v>
          </cell>
          <cell r="AK116">
            <v>0</v>
          </cell>
          <cell r="AL116">
            <v>0</v>
          </cell>
          <cell r="AM116">
            <v>0</v>
          </cell>
          <cell r="AN116">
            <v>0</v>
          </cell>
          <cell r="AO116">
            <v>0</v>
          </cell>
          <cell r="AP116">
            <v>0</v>
          </cell>
          <cell r="AQ116">
            <v>0</v>
          </cell>
          <cell r="AR116">
            <v>0</v>
          </cell>
          <cell r="AS116">
            <v>0</v>
          </cell>
          <cell r="AT116">
            <v>0</v>
          </cell>
        </row>
        <row r="118">
          <cell r="AI118">
            <v>0</v>
          </cell>
          <cell r="AJ118">
            <v>0</v>
          </cell>
          <cell r="AK118">
            <v>0</v>
          </cell>
          <cell r="AL118">
            <v>0</v>
          </cell>
          <cell r="AM118">
            <v>0</v>
          </cell>
          <cell r="AN118">
            <v>0</v>
          </cell>
          <cell r="AO118">
            <v>0</v>
          </cell>
          <cell r="AP118">
            <v>0</v>
          </cell>
        </row>
        <row r="119">
          <cell r="AI119">
            <v>0</v>
          </cell>
          <cell r="AJ119">
            <v>0</v>
          </cell>
          <cell r="AK119">
            <v>0</v>
          </cell>
          <cell r="AL119">
            <v>0</v>
          </cell>
          <cell r="AM119">
            <v>0</v>
          </cell>
          <cell r="AN119">
            <v>0</v>
          </cell>
          <cell r="AO119">
            <v>0</v>
          </cell>
          <cell r="AP119">
            <v>0</v>
          </cell>
        </row>
        <row r="120">
          <cell r="AI120">
            <v>0</v>
          </cell>
          <cell r="AJ120">
            <v>0</v>
          </cell>
          <cell r="AK120">
            <v>0</v>
          </cell>
          <cell r="AL120">
            <v>0</v>
          </cell>
          <cell r="AM120">
            <v>0</v>
          </cell>
          <cell r="AN120">
            <v>0</v>
          </cell>
          <cell r="AO120">
            <v>0</v>
          </cell>
          <cell r="AP120">
            <v>0</v>
          </cell>
        </row>
        <row r="121">
          <cell r="AI121">
            <v>0</v>
          </cell>
          <cell r="AJ121">
            <v>0</v>
          </cell>
          <cell r="AK121">
            <v>0</v>
          </cell>
          <cell r="AL121">
            <v>0</v>
          </cell>
          <cell r="AM121">
            <v>0</v>
          </cell>
          <cell r="AN121">
            <v>0</v>
          </cell>
          <cell r="AO121">
            <v>0</v>
          </cell>
          <cell r="AP121">
            <v>0</v>
          </cell>
        </row>
        <row r="122">
          <cell r="AI122">
            <v>0</v>
          </cell>
          <cell r="AJ122">
            <v>0</v>
          </cell>
          <cell r="AK122">
            <v>0</v>
          </cell>
          <cell r="AL122">
            <v>0</v>
          </cell>
          <cell r="AM122">
            <v>0</v>
          </cell>
          <cell r="AN122">
            <v>0</v>
          </cell>
          <cell r="AO122">
            <v>0</v>
          </cell>
          <cell r="AP122">
            <v>0</v>
          </cell>
          <cell r="AQ122">
            <v>0</v>
          </cell>
          <cell r="AR122">
            <v>0</v>
          </cell>
          <cell r="AS122">
            <v>0</v>
          </cell>
        </row>
        <row r="123">
          <cell r="AI123">
            <v>0</v>
          </cell>
          <cell r="AJ123">
            <v>0</v>
          </cell>
          <cell r="AK123">
            <v>0</v>
          </cell>
          <cell r="AL123">
            <v>0</v>
          </cell>
          <cell r="AM123">
            <v>0</v>
          </cell>
          <cell r="AN123">
            <v>0</v>
          </cell>
          <cell r="AO123">
            <v>0</v>
          </cell>
          <cell r="AP123">
            <v>0</v>
          </cell>
          <cell r="AQ123">
            <v>0</v>
          </cell>
          <cell r="AR123">
            <v>0</v>
          </cell>
          <cell r="AS123">
            <v>0</v>
          </cell>
        </row>
        <row r="124">
          <cell r="AI124">
            <v>0</v>
          </cell>
          <cell r="AJ124">
            <v>0</v>
          </cell>
          <cell r="AK124">
            <v>0</v>
          </cell>
          <cell r="AL124">
            <v>0</v>
          </cell>
          <cell r="AM124">
            <v>0</v>
          </cell>
          <cell r="AN124">
            <v>0</v>
          </cell>
          <cell r="AO124">
            <v>0</v>
          </cell>
          <cell r="AP124">
            <v>0</v>
          </cell>
          <cell r="AQ124">
            <v>0</v>
          </cell>
          <cell r="AR124">
            <v>0</v>
          </cell>
          <cell r="AS124">
            <v>0</v>
          </cell>
        </row>
        <row r="125">
          <cell r="AI125">
            <v>0</v>
          </cell>
          <cell r="AJ125">
            <v>0</v>
          </cell>
          <cell r="AK125">
            <v>0</v>
          </cell>
          <cell r="AL125">
            <v>0</v>
          </cell>
          <cell r="AM125">
            <v>0</v>
          </cell>
          <cell r="AN125">
            <v>0</v>
          </cell>
          <cell r="AO125">
            <v>0</v>
          </cell>
          <cell r="AP125">
            <v>0</v>
          </cell>
          <cell r="AQ125">
            <v>0</v>
          </cell>
          <cell r="AR125">
            <v>0</v>
          </cell>
          <cell r="AS125">
            <v>0</v>
          </cell>
        </row>
        <row r="126">
          <cell r="AI126">
            <v>0</v>
          </cell>
          <cell r="AJ126">
            <v>0</v>
          </cell>
          <cell r="AK126">
            <v>0</v>
          </cell>
          <cell r="AL126">
            <v>0</v>
          </cell>
          <cell r="AM126">
            <v>0</v>
          </cell>
          <cell r="AN126">
            <v>0</v>
          </cell>
          <cell r="AO126">
            <v>0</v>
          </cell>
          <cell r="AP126">
            <v>0</v>
          </cell>
          <cell r="AQ126">
            <v>0</v>
          </cell>
          <cell r="AR126">
            <v>0</v>
          </cell>
          <cell r="AS126">
            <v>0</v>
          </cell>
        </row>
        <row r="127">
          <cell r="AI127">
            <v>0</v>
          </cell>
          <cell r="AJ127">
            <v>0</v>
          </cell>
          <cell r="AK127">
            <v>0</v>
          </cell>
          <cell r="AL127">
            <v>0</v>
          </cell>
          <cell r="AM127">
            <v>0</v>
          </cell>
          <cell r="AN127">
            <v>0</v>
          </cell>
          <cell r="AO127">
            <v>0</v>
          </cell>
          <cell r="AP127">
            <v>0</v>
          </cell>
          <cell r="AQ127">
            <v>0</v>
          </cell>
          <cell r="AR127">
            <v>0</v>
          </cell>
          <cell r="AS127">
            <v>0</v>
          </cell>
        </row>
        <row r="128">
          <cell r="AI128">
            <v>0</v>
          </cell>
          <cell r="AJ128">
            <v>0</v>
          </cell>
          <cell r="AK128">
            <v>0</v>
          </cell>
          <cell r="AL128">
            <v>0</v>
          </cell>
          <cell r="AM128">
            <v>0</v>
          </cell>
          <cell r="AN128">
            <v>0</v>
          </cell>
          <cell r="AO128">
            <v>0</v>
          </cell>
          <cell r="AP128">
            <v>0</v>
          </cell>
          <cell r="AQ128">
            <v>0</v>
          </cell>
          <cell r="AR128">
            <v>0</v>
          </cell>
          <cell r="AS128">
            <v>0</v>
          </cell>
        </row>
        <row r="129">
          <cell r="AI129">
            <v>0</v>
          </cell>
          <cell r="AJ129">
            <v>0</v>
          </cell>
          <cell r="AK129">
            <v>0</v>
          </cell>
          <cell r="AL129">
            <v>0</v>
          </cell>
          <cell r="AM129">
            <v>0</v>
          </cell>
          <cell r="AN129">
            <v>0</v>
          </cell>
          <cell r="AO129">
            <v>0</v>
          </cell>
          <cell r="AP129">
            <v>0</v>
          </cell>
          <cell r="AQ129">
            <v>0</v>
          </cell>
          <cell r="AR129">
            <v>0</v>
          </cell>
          <cell r="AS129">
            <v>0</v>
          </cell>
        </row>
        <row r="130">
          <cell r="AI130">
            <v>0</v>
          </cell>
          <cell r="AJ130">
            <v>0</v>
          </cell>
          <cell r="AK130">
            <v>0</v>
          </cell>
          <cell r="AL130">
            <v>0</v>
          </cell>
          <cell r="AM130">
            <v>0</v>
          </cell>
          <cell r="AN130">
            <v>0</v>
          </cell>
          <cell r="AO130">
            <v>0</v>
          </cell>
          <cell r="AP130">
            <v>0</v>
          </cell>
          <cell r="AQ130">
            <v>0</v>
          </cell>
          <cell r="AR130">
            <v>0</v>
          </cell>
          <cell r="AS130">
            <v>0</v>
          </cell>
        </row>
        <row r="131">
          <cell r="AI131">
            <v>0</v>
          </cell>
          <cell r="AJ131">
            <v>0</v>
          </cell>
          <cell r="AK131">
            <v>0</v>
          </cell>
          <cell r="AL131">
            <v>0</v>
          </cell>
          <cell r="AM131">
            <v>0</v>
          </cell>
          <cell r="AN131">
            <v>0</v>
          </cell>
          <cell r="AO131">
            <v>0</v>
          </cell>
          <cell r="AP131">
            <v>0</v>
          </cell>
          <cell r="AQ131">
            <v>0</v>
          </cell>
          <cell r="AR131">
            <v>0</v>
          </cell>
          <cell r="AS131">
            <v>0</v>
          </cell>
        </row>
        <row r="132">
          <cell r="AI132">
            <v>0</v>
          </cell>
          <cell r="AJ132">
            <v>0</v>
          </cell>
          <cell r="AK132">
            <v>0</v>
          </cell>
          <cell r="AL132">
            <v>0</v>
          </cell>
          <cell r="AM132">
            <v>0</v>
          </cell>
          <cell r="AN132">
            <v>0</v>
          </cell>
          <cell r="AO132">
            <v>0</v>
          </cell>
          <cell r="AP132">
            <v>0</v>
          </cell>
          <cell r="AQ132">
            <v>0</v>
          </cell>
          <cell r="AR132">
            <v>0</v>
          </cell>
          <cell r="AS132">
            <v>0</v>
          </cell>
        </row>
        <row r="133">
          <cell r="AI133">
            <v>0</v>
          </cell>
          <cell r="AJ133">
            <v>0</v>
          </cell>
          <cell r="AK133">
            <v>0</v>
          </cell>
          <cell r="AL133">
            <v>0</v>
          </cell>
          <cell r="AM133">
            <v>0</v>
          </cell>
          <cell r="AN133">
            <v>0</v>
          </cell>
          <cell r="AO133">
            <v>0</v>
          </cell>
          <cell r="AP133">
            <v>0</v>
          </cell>
          <cell r="AQ133">
            <v>0</v>
          </cell>
          <cell r="AR133">
            <v>0</v>
          </cell>
          <cell r="AS133">
            <v>0</v>
          </cell>
        </row>
        <row r="134">
          <cell r="AI134">
            <v>0</v>
          </cell>
          <cell r="AJ134">
            <v>0</v>
          </cell>
          <cell r="AK134">
            <v>0</v>
          </cell>
          <cell r="AL134">
            <v>0</v>
          </cell>
          <cell r="AM134">
            <v>0</v>
          </cell>
          <cell r="AN134">
            <v>0</v>
          </cell>
          <cell r="AO134">
            <v>0</v>
          </cell>
          <cell r="AP134">
            <v>0</v>
          </cell>
          <cell r="AQ134">
            <v>0</v>
          </cell>
          <cell r="AR134">
            <v>0</v>
          </cell>
          <cell r="AS134">
            <v>0</v>
          </cell>
        </row>
        <row r="135">
          <cell r="AI135">
            <v>0</v>
          </cell>
          <cell r="AJ135">
            <v>0</v>
          </cell>
          <cell r="AK135">
            <v>0</v>
          </cell>
          <cell r="AL135">
            <v>0</v>
          </cell>
          <cell r="AM135">
            <v>0</v>
          </cell>
          <cell r="AN135">
            <v>0</v>
          </cell>
          <cell r="AO135">
            <v>0</v>
          </cell>
          <cell r="AP135">
            <v>0</v>
          </cell>
          <cell r="AQ135">
            <v>0</v>
          </cell>
          <cell r="AR135">
            <v>0</v>
          </cell>
          <cell r="AS135">
            <v>0</v>
          </cell>
        </row>
        <row r="136">
          <cell r="AI136">
            <v>0</v>
          </cell>
          <cell r="AJ136">
            <v>0</v>
          </cell>
          <cell r="AK136">
            <v>0</v>
          </cell>
          <cell r="AL136">
            <v>0</v>
          </cell>
          <cell r="AM136">
            <v>0</v>
          </cell>
          <cell r="AN136">
            <v>0</v>
          </cell>
          <cell r="AO136">
            <v>0</v>
          </cell>
          <cell r="AP136">
            <v>0</v>
          </cell>
          <cell r="AQ136">
            <v>0</v>
          </cell>
          <cell r="AR136">
            <v>0</v>
          </cell>
          <cell r="AS136">
            <v>0</v>
          </cell>
        </row>
        <row r="137">
          <cell r="AI137">
            <v>0</v>
          </cell>
          <cell r="AJ137">
            <v>0</v>
          </cell>
          <cell r="AK137">
            <v>0</v>
          </cell>
          <cell r="AL137">
            <v>0</v>
          </cell>
          <cell r="AM137">
            <v>0</v>
          </cell>
          <cell r="AN137">
            <v>0</v>
          </cell>
          <cell r="AO137">
            <v>0</v>
          </cell>
          <cell r="AP137">
            <v>0</v>
          </cell>
          <cell r="AQ137">
            <v>0</v>
          </cell>
          <cell r="AR137">
            <v>0</v>
          </cell>
          <cell r="AS137">
            <v>0</v>
          </cell>
        </row>
        <row r="138">
          <cell r="AI138">
            <v>0</v>
          </cell>
          <cell r="AJ138">
            <v>0</v>
          </cell>
          <cell r="AK138">
            <v>0</v>
          </cell>
          <cell r="AL138">
            <v>0</v>
          </cell>
          <cell r="AM138">
            <v>0</v>
          </cell>
          <cell r="AN138">
            <v>0</v>
          </cell>
          <cell r="AO138">
            <v>0</v>
          </cell>
          <cell r="AP138">
            <v>0</v>
          </cell>
          <cell r="AQ138">
            <v>0</v>
          </cell>
          <cell r="AR138">
            <v>0</v>
          </cell>
          <cell r="AS138">
            <v>0</v>
          </cell>
        </row>
        <row r="141">
          <cell r="AI141">
            <v>31</v>
          </cell>
          <cell r="AJ141">
            <v>60</v>
          </cell>
          <cell r="AK141">
            <v>91</v>
          </cell>
          <cell r="AL141">
            <v>121</v>
          </cell>
          <cell r="AM141">
            <v>152</v>
          </cell>
          <cell r="AN141">
            <v>182</v>
          </cell>
          <cell r="AO141">
            <v>213</v>
          </cell>
          <cell r="AP141">
            <v>244</v>
          </cell>
          <cell r="AQ141">
            <v>274</v>
          </cell>
          <cell r="AR141">
            <v>305</v>
          </cell>
          <cell r="AS141">
            <v>335</v>
          </cell>
          <cell r="AT141">
            <v>366</v>
          </cell>
        </row>
        <row r="142">
          <cell r="AI142">
            <v>744</v>
          </cell>
          <cell r="AJ142">
            <v>1440</v>
          </cell>
          <cell r="AK142">
            <v>2184</v>
          </cell>
          <cell r="AL142">
            <v>2904</v>
          </cell>
          <cell r="AM142">
            <v>3648</v>
          </cell>
          <cell r="AN142">
            <v>4368</v>
          </cell>
          <cell r="AO142">
            <v>5112</v>
          </cell>
          <cell r="AP142">
            <v>5856</v>
          </cell>
          <cell r="AQ142">
            <v>6576</v>
          </cell>
          <cell r="AR142">
            <v>7320</v>
          </cell>
          <cell r="AS142">
            <v>8040</v>
          </cell>
          <cell r="AT142">
            <v>8784</v>
          </cell>
        </row>
        <row r="143">
          <cell r="AI143">
            <v>4464</v>
          </cell>
          <cell r="AJ143">
            <v>8640</v>
          </cell>
          <cell r="AK143">
            <v>13104</v>
          </cell>
          <cell r="AL143">
            <v>17424</v>
          </cell>
          <cell r="AM143">
            <v>21888</v>
          </cell>
          <cell r="AN143">
            <v>26208</v>
          </cell>
          <cell r="AO143">
            <v>30672</v>
          </cell>
          <cell r="AP143">
            <v>35136</v>
          </cell>
          <cell r="AQ143">
            <v>39456</v>
          </cell>
          <cell r="AR143">
            <v>43920</v>
          </cell>
          <cell r="AS143">
            <v>48240</v>
          </cell>
          <cell r="AT143">
            <v>52704</v>
          </cell>
        </row>
        <row r="144">
          <cell r="AI144">
            <v>5356.8</v>
          </cell>
          <cell r="AJ144">
            <v>10368</v>
          </cell>
          <cell r="AK144">
            <v>15724.8</v>
          </cell>
          <cell r="AL144">
            <v>20908.8</v>
          </cell>
          <cell r="AM144">
            <v>26265.599999999999</v>
          </cell>
          <cell r="AN144">
            <v>31449.599999999999</v>
          </cell>
          <cell r="AO144">
            <v>36806.400000000001</v>
          </cell>
          <cell r="AP144">
            <v>42163.200000000004</v>
          </cell>
          <cell r="AQ144">
            <v>47347.200000000004</v>
          </cell>
          <cell r="AR144">
            <v>52704.000000000007</v>
          </cell>
          <cell r="AS144">
            <v>57888.000000000007</v>
          </cell>
          <cell r="AT144">
            <v>63244.80000000001</v>
          </cell>
        </row>
        <row r="204">
          <cell r="AI204">
            <v>637</v>
          </cell>
          <cell r="AJ204">
            <v>2000</v>
          </cell>
          <cell r="AK204">
            <v>2986</v>
          </cell>
          <cell r="AL204">
            <v>4130.1019999999999</v>
          </cell>
          <cell r="AM204">
            <v>4970.1019999999999</v>
          </cell>
          <cell r="AN204">
            <v>5522.1019999999999</v>
          </cell>
          <cell r="AO204">
            <v>6456.4070000000002</v>
          </cell>
          <cell r="AP204">
            <v>7188.2269999999999</v>
          </cell>
          <cell r="AQ204">
            <v>7913.2269999999999</v>
          </cell>
          <cell r="AR204">
            <v>8949.4120060236346</v>
          </cell>
          <cell r="AS204">
            <v>9845.2802924815696</v>
          </cell>
          <cell r="AT204">
            <v>10989.401236632666</v>
          </cell>
        </row>
        <row r="205">
          <cell r="AI205">
            <v>0.85618279569892475</v>
          </cell>
          <cell r="AJ205">
            <v>1.3888888888888888</v>
          </cell>
          <cell r="AK205">
            <v>1.3672161172161172</v>
          </cell>
          <cell r="AL205">
            <v>1.4222114325068871</v>
          </cell>
          <cell r="AM205">
            <v>1.3624183114035087</v>
          </cell>
          <cell r="AN205">
            <v>1.2642174908424908</v>
          </cell>
          <cell r="AO205">
            <v>1.2629904147104851</v>
          </cell>
          <cell r="AP205">
            <v>1.2274977800546447</v>
          </cell>
          <cell r="AQ205">
            <v>1.2033496046228711</v>
          </cell>
          <cell r="AR205">
            <v>1.2225972685824638</v>
          </cell>
          <cell r="AS205">
            <v>1.2245373498111405</v>
          </cell>
          <cell r="AT205">
            <v>1.251070268286961</v>
          </cell>
        </row>
        <row r="206">
          <cell r="AI206">
            <v>0.1189142771804062</v>
          </cell>
          <cell r="AJ206">
            <v>0.19290123456790123</v>
          </cell>
          <cell r="AK206">
            <v>0.1898911273911274</v>
          </cell>
          <cell r="AL206">
            <v>0.19752936562595655</v>
          </cell>
          <cell r="AM206">
            <v>0.18922476547270956</v>
          </cell>
          <cell r="AN206">
            <v>0.17558576261701261</v>
          </cell>
          <cell r="AO206">
            <v>0.17541533537645626</v>
          </cell>
          <cell r="AP206">
            <v>0.17048580278536732</v>
          </cell>
          <cell r="AQ206">
            <v>0.16713188953095429</v>
          </cell>
          <cell r="AR206">
            <v>0.16980517619200883</v>
          </cell>
          <cell r="AS206">
            <v>0.17007463191821393</v>
          </cell>
          <cell r="AT206">
            <v>0.17375975948430011</v>
          </cell>
        </row>
        <row r="244">
          <cell r="AI244">
            <v>0.97599999999999998</v>
          </cell>
          <cell r="AJ244">
            <v>0.97950000000000004</v>
          </cell>
          <cell r="AK244">
            <v>0.98433333333333339</v>
          </cell>
          <cell r="AL244">
            <v>0.97950000000000004</v>
          </cell>
          <cell r="AM244">
            <v>0.98260000000000003</v>
          </cell>
          <cell r="AN244">
            <v>0.98333333333333339</v>
          </cell>
          <cell r="AO244">
            <v>0.98542857142857154</v>
          </cell>
          <cell r="AP244">
            <v>0.98387500000000006</v>
          </cell>
          <cell r="AQ244">
            <v>0.98499999999999999</v>
          </cell>
          <cell r="AR244">
            <v>0.98330600000000001</v>
          </cell>
          <cell r="AS244">
            <v>0.9819199999999999</v>
          </cell>
          <cell r="AT244">
            <v>0.98076499999999989</v>
          </cell>
        </row>
        <row r="248">
          <cell r="AI248">
            <v>0.97599999999999998</v>
          </cell>
          <cell r="AJ248">
            <v>0.98099999999999998</v>
          </cell>
          <cell r="AK248">
            <v>0.98533333333333328</v>
          </cell>
          <cell r="AL248">
            <v>0.98424999999999996</v>
          </cell>
          <cell r="AM248">
            <v>0.98639999999999994</v>
          </cell>
          <cell r="AN248">
            <v>0.98649999999999993</v>
          </cell>
          <cell r="AO248">
            <v>0.9881428571428571</v>
          </cell>
          <cell r="AP248">
            <v>0.98624999999999996</v>
          </cell>
          <cell r="AQ248">
            <v>0.98711111111111116</v>
          </cell>
          <cell r="AR248">
            <v>0.98540000000000005</v>
          </cell>
          <cell r="AS248">
            <v>0.9840000000000001</v>
          </cell>
          <cell r="AT248">
            <v>0.98283333333333356</v>
          </cell>
        </row>
        <row r="266">
          <cell r="AI266">
            <v>1176.5017255893354</v>
          </cell>
          <cell r="AJ266">
            <v>2471.7329831188786</v>
          </cell>
          <cell r="AK266">
            <v>3572.6795520189903</v>
          </cell>
          <cell r="AL266">
            <v>4371.4054941622089</v>
          </cell>
          <cell r="AM266">
            <v>5051.4019043652188</v>
          </cell>
          <cell r="AN266">
            <v>5785.36628363196</v>
          </cell>
          <cell r="AO266">
            <v>6422.1883185839852</v>
          </cell>
          <cell r="AP266">
            <v>7037.423165910518</v>
          </cell>
          <cell r="AQ266">
            <v>7728.2131699262745</v>
          </cell>
          <cell r="AR266">
            <v>8764.3981759499093</v>
          </cell>
          <cell r="AS266">
            <v>9660.2664624078425</v>
          </cell>
          <cell r="AT266">
            <v>10804.387406558939</v>
          </cell>
        </row>
        <row r="267">
          <cell r="AI267">
            <v>0.96806000000000003</v>
          </cell>
          <cell r="AJ267">
            <v>0.96806000000000003</v>
          </cell>
          <cell r="AK267">
            <v>0.96806000000000003</v>
          </cell>
          <cell r="AL267">
            <v>0.96806000000000003</v>
          </cell>
          <cell r="AM267">
            <v>0.96806000000000003</v>
          </cell>
          <cell r="AN267">
            <v>0.96806000000000003</v>
          </cell>
          <cell r="AO267">
            <v>0.96806000000000014</v>
          </cell>
          <cell r="AP267">
            <v>0.96806000000000014</v>
          </cell>
          <cell r="AQ267">
            <v>0.96806000000000003</v>
          </cell>
          <cell r="AR267">
            <v>0.96806000000000003</v>
          </cell>
          <cell r="AS267">
            <v>0.96805999999999992</v>
          </cell>
          <cell r="AT267">
            <v>0.96805999999999992</v>
          </cell>
        </row>
        <row r="268">
          <cell r="AI268">
            <v>0.97</v>
          </cell>
          <cell r="AJ268">
            <v>0.97</v>
          </cell>
          <cell r="AK268">
            <v>0.97000000000000008</v>
          </cell>
          <cell r="AL268">
            <v>0.97</v>
          </cell>
          <cell r="AM268">
            <v>0.97</v>
          </cell>
          <cell r="AN268">
            <v>0.96999999999999986</v>
          </cell>
          <cell r="AO268">
            <v>0.96999999999999986</v>
          </cell>
          <cell r="AP268">
            <v>0.96999999999999986</v>
          </cell>
          <cell r="AQ268">
            <v>0.96999999999999986</v>
          </cell>
          <cell r="AR268">
            <v>0.97</v>
          </cell>
          <cell r="AS268">
            <v>0.97</v>
          </cell>
          <cell r="AT268">
            <v>0.97000000000000008</v>
          </cell>
        </row>
        <row r="269">
          <cell r="AI269">
            <v>0.21962771161688607</v>
          </cell>
          <cell r="AJ269">
            <v>0.23840017198291652</v>
          </cell>
          <cell r="AK269">
            <v>0.22720031746152514</v>
          </cell>
          <cell r="AL269">
            <v>0.20907012808780079</v>
          </cell>
          <cell r="AM269">
            <v>0.19232006519421674</v>
          </cell>
          <cell r="AN269">
            <v>0.1839567525066125</v>
          </cell>
          <cell r="AO269">
            <v>0.17448564158907107</v>
          </cell>
          <cell r="AP269">
            <v>0.16690913322305986</v>
          </cell>
          <cell r="AQ269">
            <v>0.16322429140321443</v>
          </cell>
          <cell r="AR269">
            <v>0.16629474377561301</v>
          </cell>
          <cell r="AS269">
            <v>0.16687856658388339</v>
          </cell>
          <cell r="AT269">
            <v>0.17083439913730358</v>
          </cell>
        </row>
        <row r="272">
          <cell r="AI272">
            <v>58726.13</v>
          </cell>
          <cell r="AJ272">
            <v>180815.94</v>
          </cell>
          <cell r="AK272">
            <v>273443.93</v>
          </cell>
          <cell r="AL272">
            <v>376046.05</v>
          </cell>
          <cell r="AM272">
            <v>452859.32999999996</v>
          </cell>
          <cell r="AN272">
            <v>503143.56999999995</v>
          </cell>
          <cell r="AO272">
            <v>587685.56999999995</v>
          </cell>
          <cell r="AP272">
            <v>654962.25</v>
          </cell>
          <cell r="AQ272">
            <v>720648.05</v>
          </cell>
          <cell r="AR272">
            <v>814952.28358321707</v>
          </cell>
          <cell r="AS272">
            <v>896486.15220204007</v>
          </cell>
          <cell r="AT272">
            <v>1000613.7434501755</v>
          </cell>
        </row>
        <row r="276">
          <cell r="AI276">
            <v>2168.27</v>
          </cell>
          <cell r="AJ276">
            <v>4348.2999999999993</v>
          </cell>
          <cell r="AK276">
            <v>6302.5999999999995</v>
          </cell>
          <cell r="AL276">
            <v>8464.2599999999984</v>
          </cell>
          <cell r="AM276">
            <v>10765.899999999998</v>
          </cell>
          <cell r="AN276">
            <v>13018.269999999997</v>
          </cell>
          <cell r="AO276">
            <v>15341.139999999996</v>
          </cell>
          <cell r="AP276">
            <v>17630.109999999997</v>
          </cell>
          <cell r="AQ276">
            <v>19918.489999999998</v>
          </cell>
          <cell r="AR276">
            <v>22572.82333333333</v>
          </cell>
          <cell r="AS276">
            <v>25227.156666666662</v>
          </cell>
          <cell r="AT276">
            <v>27881.489999999994</v>
          </cell>
        </row>
        <row r="277">
          <cell r="AI277">
            <v>4336.25</v>
          </cell>
          <cell r="AJ277">
            <v>10747.04</v>
          </cell>
          <cell r="AK277">
            <v>21215.360000000001</v>
          </cell>
          <cell r="AL277">
            <v>26103.61</v>
          </cell>
          <cell r="AM277">
            <v>33355.17</v>
          </cell>
          <cell r="AN277">
            <v>38387.86</v>
          </cell>
          <cell r="AO277">
            <v>42835.55</v>
          </cell>
          <cell r="AP277">
            <v>57237.51</v>
          </cell>
          <cell r="AQ277">
            <v>63050.700000000004</v>
          </cell>
          <cell r="AR277">
            <v>73395.467833333343</v>
          </cell>
          <cell r="AS277">
            <v>83740.235666666675</v>
          </cell>
          <cell r="AT277">
            <v>94085.003500000006</v>
          </cell>
        </row>
        <row r="278">
          <cell r="AI278">
            <v>5561.67</v>
          </cell>
          <cell r="AJ278">
            <v>11123.34</v>
          </cell>
          <cell r="AK278">
            <v>16685.010000000002</v>
          </cell>
          <cell r="AL278">
            <v>22246.68</v>
          </cell>
          <cell r="AM278">
            <v>27808.35</v>
          </cell>
          <cell r="AN278">
            <v>33370.019999999997</v>
          </cell>
          <cell r="AO278">
            <v>38931.689999999995</v>
          </cell>
          <cell r="AP278">
            <v>44493.359999999993</v>
          </cell>
          <cell r="AQ278">
            <v>50055.029999999992</v>
          </cell>
          <cell r="AR278">
            <v>55616.69999999999</v>
          </cell>
          <cell r="AS278">
            <v>59783.366666666654</v>
          </cell>
          <cell r="AT278">
            <v>63950.033333333318</v>
          </cell>
        </row>
        <row r="279">
          <cell r="AI279">
            <v>4320.97</v>
          </cell>
          <cell r="AJ279">
            <v>8641.94</v>
          </cell>
          <cell r="AK279">
            <v>12962.91</v>
          </cell>
          <cell r="AL279">
            <v>16205.6</v>
          </cell>
          <cell r="AM279">
            <v>20257</v>
          </cell>
          <cell r="AN279">
            <v>24308.400000000001</v>
          </cell>
          <cell r="AO279">
            <v>28359.800000000003</v>
          </cell>
          <cell r="AP279">
            <v>32411.200000000004</v>
          </cell>
          <cell r="AQ279">
            <v>36462.600000000006</v>
          </cell>
          <cell r="AR279">
            <v>40816.88933333334</v>
          </cell>
          <cell r="AS279">
            <v>45171.178666666674</v>
          </cell>
          <cell r="AT279">
            <v>49525.468000000008</v>
          </cell>
        </row>
        <row r="280">
          <cell r="AI280">
            <v>2721.52</v>
          </cell>
          <cell r="AJ280">
            <v>5443.04</v>
          </cell>
          <cell r="AK280">
            <v>8164.5599999999995</v>
          </cell>
          <cell r="AL280">
            <v>10886.08</v>
          </cell>
          <cell r="AM280">
            <v>13607.6</v>
          </cell>
          <cell r="AN280">
            <v>16329.12</v>
          </cell>
          <cell r="AO280">
            <v>19050.64</v>
          </cell>
          <cell r="AP280">
            <v>21772.16</v>
          </cell>
          <cell r="AQ280">
            <v>24493.68</v>
          </cell>
          <cell r="AR280">
            <v>27215.68</v>
          </cell>
          <cell r="AS280">
            <v>29937.68</v>
          </cell>
          <cell r="AT280">
            <v>32659.68</v>
          </cell>
        </row>
        <row r="281">
          <cell r="AI281">
            <v>880.89</v>
          </cell>
          <cell r="AJ281">
            <v>2712.24</v>
          </cell>
          <cell r="AK281">
            <v>4101.6499999999996</v>
          </cell>
          <cell r="AL281">
            <v>5640.68</v>
          </cell>
          <cell r="AM281">
            <v>6792.88</v>
          </cell>
          <cell r="AN281">
            <v>7547.15</v>
          </cell>
          <cell r="AO281">
            <v>8815.2799999999988</v>
          </cell>
          <cell r="AP281">
            <v>9824.4399999999987</v>
          </cell>
          <cell r="AQ281">
            <v>10809.73</v>
          </cell>
          <cell r="AR281">
            <v>12123.93459421598</v>
          </cell>
          <cell r="AS281">
            <v>13404.214715180593</v>
          </cell>
          <cell r="AT281">
            <v>14963.265507645567</v>
          </cell>
        </row>
        <row r="282">
          <cell r="AI282">
            <v>0</v>
          </cell>
          <cell r="AJ282">
            <v>0</v>
          </cell>
          <cell r="AK282">
            <v>0</v>
          </cell>
          <cell r="AL282">
            <v>13297</v>
          </cell>
          <cell r="AM282">
            <v>13297</v>
          </cell>
          <cell r="AN282">
            <v>13297</v>
          </cell>
          <cell r="AO282">
            <v>13297</v>
          </cell>
          <cell r="AP282">
            <v>13297</v>
          </cell>
          <cell r="AQ282">
            <v>13297</v>
          </cell>
          <cell r="AR282">
            <v>26594</v>
          </cell>
          <cell r="AS282">
            <v>26594</v>
          </cell>
          <cell r="AT282">
            <v>26594</v>
          </cell>
        </row>
        <row r="283">
          <cell r="AI283">
            <v>0</v>
          </cell>
          <cell r="AJ283">
            <v>0</v>
          </cell>
          <cell r="AK283">
            <v>0</v>
          </cell>
          <cell r="AL283">
            <v>0</v>
          </cell>
          <cell r="AM283">
            <v>0</v>
          </cell>
          <cell r="AN283">
            <v>0</v>
          </cell>
          <cell r="AO283">
            <v>0</v>
          </cell>
          <cell r="AP283">
            <v>0</v>
          </cell>
          <cell r="AQ283">
            <v>0</v>
          </cell>
          <cell r="AR283">
            <v>2500</v>
          </cell>
          <cell r="AS283">
            <v>2500</v>
          </cell>
          <cell r="AT283">
            <v>2500</v>
          </cell>
        </row>
        <row r="284">
          <cell r="AI284">
            <v>77.64</v>
          </cell>
          <cell r="AJ284">
            <v>150.44999999999999</v>
          </cell>
          <cell r="AK284">
            <v>376.26</v>
          </cell>
          <cell r="AL284">
            <v>1268.96</v>
          </cell>
          <cell r="AM284">
            <v>1344.9</v>
          </cell>
          <cell r="AN284">
            <v>1419.88</v>
          </cell>
          <cell r="AO284">
            <v>1769.3700000000001</v>
          </cell>
          <cell r="AP284">
            <v>1843.1000000000001</v>
          </cell>
          <cell r="AQ284">
            <v>1920.6200000000001</v>
          </cell>
          <cell r="AR284">
            <v>2461.8666514225197</v>
          </cell>
          <cell r="AS284">
            <v>3032.0081661340714</v>
          </cell>
          <cell r="AT284">
            <v>3572.358385535646</v>
          </cell>
        </row>
        <row r="285">
          <cell r="AI285">
            <v>20067.21</v>
          </cell>
          <cell r="AJ285">
            <v>43166.35</v>
          </cell>
          <cell r="AK285">
            <v>69808.350000000006</v>
          </cell>
          <cell r="AL285">
            <v>104112.87</v>
          </cell>
          <cell r="AM285">
            <v>127228.79999999999</v>
          </cell>
          <cell r="AN285">
            <v>147677.69999999998</v>
          </cell>
          <cell r="AO285">
            <v>168400.46999999997</v>
          </cell>
          <cell r="AP285">
            <v>198508.87999999998</v>
          </cell>
          <cell r="AQ285">
            <v>220007.84999999998</v>
          </cell>
          <cell r="AR285">
            <v>263297.36174563848</v>
          </cell>
          <cell r="AS285">
            <v>289389.84054798132</v>
          </cell>
          <cell r="AT285">
            <v>315731.29872651456</v>
          </cell>
        </row>
        <row r="287">
          <cell r="AI287">
            <v>38658.92</v>
          </cell>
          <cell r="AJ287">
            <v>137649.59</v>
          </cell>
          <cell r="AK287">
            <v>203635.58000000002</v>
          </cell>
          <cell r="AL287">
            <v>271933.18000000005</v>
          </cell>
          <cell r="AM287">
            <v>325630.53000000003</v>
          </cell>
          <cell r="AN287">
            <v>355465.87</v>
          </cell>
          <cell r="AO287">
            <v>419285.1</v>
          </cell>
          <cell r="AP287">
            <v>456453.37</v>
          </cell>
          <cell r="AQ287">
            <v>500640.19999999995</v>
          </cell>
          <cell r="AR287">
            <v>551654.92183757853</v>
          </cell>
          <cell r="AS287">
            <v>607096.31165405875</v>
          </cell>
          <cell r="AT287">
            <v>684882.44472366094</v>
          </cell>
        </row>
      </sheetData>
      <sheetData sheetId="20">
        <row r="12">
          <cell r="AI12">
            <v>1</v>
          </cell>
          <cell r="AJ12">
            <v>2</v>
          </cell>
          <cell r="AK12">
            <v>3</v>
          </cell>
          <cell r="AL12">
            <v>4</v>
          </cell>
          <cell r="AM12">
            <v>5</v>
          </cell>
          <cell r="AN12">
            <v>6</v>
          </cell>
          <cell r="AO12">
            <v>7</v>
          </cell>
          <cell r="AP12">
            <v>8</v>
          </cell>
          <cell r="AQ12">
            <v>9</v>
          </cell>
          <cell r="AR12">
            <v>10</v>
          </cell>
          <cell r="AS12">
            <v>11</v>
          </cell>
          <cell r="AT12">
            <v>12</v>
          </cell>
        </row>
        <row r="14">
          <cell r="AI14">
            <v>40544</v>
          </cell>
          <cell r="AJ14">
            <v>40575</v>
          </cell>
          <cell r="AK14">
            <v>40603</v>
          </cell>
          <cell r="AL14">
            <v>40634</v>
          </cell>
          <cell r="AM14">
            <v>40664</v>
          </cell>
          <cell r="AN14">
            <v>40695</v>
          </cell>
          <cell r="AO14">
            <v>40725</v>
          </cell>
          <cell r="AP14">
            <v>40756</v>
          </cell>
          <cell r="AQ14">
            <v>40787</v>
          </cell>
          <cell r="AR14">
            <v>40817</v>
          </cell>
          <cell r="AS14">
            <v>40848</v>
          </cell>
          <cell r="AT14">
            <v>40878</v>
          </cell>
        </row>
        <row r="15">
          <cell r="AI15">
            <v>0</v>
          </cell>
          <cell r="AJ15">
            <v>0</v>
          </cell>
          <cell r="AK15">
            <v>0</v>
          </cell>
          <cell r="AL15">
            <v>0</v>
          </cell>
          <cell r="AM15">
            <v>0</v>
          </cell>
          <cell r="AN15">
            <v>0</v>
          </cell>
          <cell r="AO15">
            <v>0</v>
          </cell>
          <cell r="AP15">
            <v>0</v>
          </cell>
        </row>
        <row r="17">
          <cell r="AI17">
            <v>200745.11</v>
          </cell>
          <cell r="AJ17">
            <v>398460.81</v>
          </cell>
          <cell r="AK17">
            <v>518571.62</v>
          </cell>
          <cell r="AL17">
            <v>671907.08</v>
          </cell>
          <cell r="AM17">
            <v>785758.54999999993</v>
          </cell>
          <cell r="AN17">
            <v>896277.1399999999</v>
          </cell>
          <cell r="AO17">
            <v>1058018.8199999998</v>
          </cell>
          <cell r="AP17">
            <v>1188013.4099999999</v>
          </cell>
          <cell r="AQ17">
            <v>1310626.99</v>
          </cell>
          <cell r="AR17">
            <v>1513296.8247014519</v>
          </cell>
          <cell r="AS17">
            <v>1701341.0012285723</v>
          </cell>
          <cell r="AT17">
            <v>1954155.9496705898</v>
          </cell>
        </row>
        <row r="18">
          <cell r="AI18">
            <v>0</v>
          </cell>
          <cell r="AJ18">
            <v>-2000</v>
          </cell>
          <cell r="AK18">
            <v>-2000</v>
          </cell>
          <cell r="AL18">
            <v>-2000</v>
          </cell>
          <cell r="AM18">
            <v>-2000</v>
          </cell>
          <cell r="AN18">
            <v>-2000</v>
          </cell>
          <cell r="AO18">
            <v>-2000</v>
          </cell>
          <cell r="AP18">
            <v>-2000</v>
          </cell>
          <cell r="AQ18">
            <v>-2000</v>
          </cell>
          <cell r="AR18">
            <v>-2000</v>
          </cell>
          <cell r="AS18">
            <v>-2000</v>
          </cell>
          <cell r="AT18">
            <v>-2000</v>
          </cell>
        </row>
        <row r="19">
          <cell r="AI19">
            <v>200745.11</v>
          </cell>
          <cell r="AJ19">
            <v>396460.81</v>
          </cell>
          <cell r="AK19">
            <v>516571.62</v>
          </cell>
          <cell r="AL19">
            <v>669907.07999999996</v>
          </cell>
          <cell r="AM19">
            <v>783758.54999999993</v>
          </cell>
          <cell r="AN19">
            <v>894277.1399999999</v>
          </cell>
          <cell r="AO19">
            <v>1056018.8199999998</v>
          </cell>
          <cell r="AP19">
            <v>1186013.4099999999</v>
          </cell>
          <cell r="AQ19">
            <v>1308626.99</v>
          </cell>
          <cell r="AR19">
            <v>1511296.8247014519</v>
          </cell>
          <cell r="AS19">
            <v>1699341.0012285723</v>
          </cell>
          <cell r="AT19">
            <v>1952155.9496705898</v>
          </cell>
        </row>
        <row r="20">
          <cell r="AI20">
            <v>0</v>
          </cell>
          <cell r="AJ20">
            <v>0</v>
          </cell>
          <cell r="AK20">
            <v>0</v>
          </cell>
          <cell r="AL20">
            <v>0</v>
          </cell>
          <cell r="AM20">
            <v>0</v>
          </cell>
          <cell r="AN20">
            <v>0</v>
          </cell>
          <cell r="AO20">
            <v>0</v>
          </cell>
          <cell r="AP20">
            <v>0</v>
          </cell>
          <cell r="AQ20">
            <v>0</v>
          </cell>
          <cell r="AR20">
            <v>0</v>
          </cell>
          <cell r="AS20">
            <v>0</v>
          </cell>
          <cell r="AT20">
            <v>0</v>
          </cell>
        </row>
        <row r="21">
          <cell r="AI21">
            <v>0</v>
          </cell>
          <cell r="AJ21">
            <v>0</v>
          </cell>
          <cell r="AK21">
            <v>0</v>
          </cell>
          <cell r="AL21">
            <v>0</v>
          </cell>
          <cell r="AM21">
            <v>0</v>
          </cell>
          <cell r="AN21">
            <v>0</v>
          </cell>
          <cell r="AO21">
            <v>0</v>
          </cell>
          <cell r="AP21">
            <v>0</v>
          </cell>
          <cell r="AQ21">
            <v>0</v>
          </cell>
          <cell r="AR21">
            <v>0</v>
          </cell>
          <cell r="AS21">
            <v>0</v>
          </cell>
          <cell r="AT21">
            <v>0</v>
          </cell>
        </row>
        <row r="22">
          <cell r="AI22">
            <v>0</v>
          </cell>
          <cell r="AJ22">
            <v>0</v>
          </cell>
          <cell r="AK22">
            <v>0</v>
          </cell>
          <cell r="AL22">
            <v>0</v>
          </cell>
          <cell r="AM22">
            <v>0</v>
          </cell>
          <cell r="AN22">
            <v>0</v>
          </cell>
          <cell r="AO22">
            <v>0</v>
          </cell>
          <cell r="AP22">
            <v>0</v>
          </cell>
          <cell r="AQ22">
            <v>0</v>
          </cell>
          <cell r="AR22">
            <v>0</v>
          </cell>
          <cell r="AS22">
            <v>0</v>
          </cell>
          <cell r="AT22">
            <v>0</v>
          </cell>
        </row>
        <row r="23">
          <cell r="AI23">
            <v>200745.11</v>
          </cell>
          <cell r="AJ23">
            <v>396460.81</v>
          </cell>
          <cell r="AK23">
            <v>516571.62</v>
          </cell>
          <cell r="AL23">
            <v>669907.07999999996</v>
          </cell>
          <cell r="AM23">
            <v>783758.54999999993</v>
          </cell>
          <cell r="AN23">
            <v>894277.1399999999</v>
          </cell>
          <cell r="AO23">
            <v>1056018.8199999998</v>
          </cell>
          <cell r="AP23">
            <v>1186013.4099999999</v>
          </cell>
          <cell r="AQ23">
            <v>1308626.99</v>
          </cell>
          <cell r="AR23">
            <v>1511296.8247014519</v>
          </cell>
          <cell r="AS23">
            <v>1699341.0012285723</v>
          </cell>
          <cell r="AT23">
            <v>1952155.9496705898</v>
          </cell>
        </row>
        <row r="24">
          <cell r="AI24">
            <v>0</v>
          </cell>
          <cell r="AJ24">
            <v>0</v>
          </cell>
          <cell r="AK24">
            <v>0</v>
          </cell>
          <cell r="AL24">
            <v>0</v>
          </cell>
          <cell r="AM24">
            <v>0</v>
          </cell>
          <cell r="AN24">
            <v>0</v>
          </cell>
          <cell r="AO24">
            <v>0</v>
          </cell>
          <cell r="AP24">
            <v>0</v>
          </cell>
          <cell r="AQ24">
            <v>0</v>
          </cell>
          <cell r="AR24">
            <v>0</v>
          </cell>
          <cell r="AS24">
            <v>0</v>
          </cell>
          <cell r="AT24">
            <v>0</v>
          </cell>
        </row>
        <row r="25">
          <cell r="AI25">
            <v>0</v>
          </cell>
          <cell r="AJ25">
            <v>0</v>
          </cell>
          <cell r="AK25">
            <v>0</v>
          </cell>
          <cell r="AL25">
            <v>0</v>
          </cell>
          <cell r="AM25">
            <v>0</v>
          </cell>
          <cell r="AN25">
            <v>0</v>
          </cell>
          <cell r="AO25">
            <v>0</v>
          </cell>
          <cell r="AP25">
            <v>0</v>
          </cell>
          <cell r="AQ25">
            <v>0</v>
          </cell>
          <cell r="AR25">
            <v>0</v>
          </cell>
          <cell r="AS25">
            <v>0</v>
          </cell>
          <cell r="AT25">
            <v>0</v>
          </cell>
        </row>
        <row r="26">
          <cell r="AI26">
            <v>0</v>
          </cell>
          <cell r="AJ26">
            <v>0</v>
          </cell>
          <cell r="AK26">
            <v>0</v>
          </cell>
          <cell r="AL26">
            <v>0</v>
          </cell>
          <cell r="AM26">
            <v>0</v>
          </cell>
          <cell r="AN26">
            <v>0</v>
          </cell>
          <cell r="AO26">
            <v>0</v>
          </cell>
          <cell r="AP26">
            <v>0</v>
          </cell>
          <cell r="AQ26">
            <v>0</v>
          </cell>
          <cell r="AR26">
            <v>0</v>
          </cell>
          <cell r="AS26">
            <v>0</v>
          </cell>
          <cell r="AT26">
            <v>0</v>
          </cell>
        </row>
        <row r="27">
          <cell r="AI27">
            <v>8000</v>
          </cell>
          <cell r="AJ27">
            <v>16000</v>
          </cell>
          <cell r="AK27">
            <v>24000</v>
          </cell>
          <cell r="AL27">
            <v>32000</v>
          </cell>
          <cell r="AM27">
            <v>40000</v>
          </cell>
          <cell r="AN27">
            <v>48000</v>
          </cell>
          <cell r="AO27">
            <v>56000</v>
          </cell>
          <cell r="AP27">
            <v>64000</v>
          </cell>
          <cell r="AQ27">
            <v>72000</v>
          </cell>
          <cell r="AR27">
            <v>80076.916666666672</v>
          </cell>
          <cell r="AS27">
            <v>88153.833333333343</v>
          </cell>
          <cell r="AT27">
            <v>96230.750000000015</v>
          </cell>
        </row>
        <row r="28">
          <cell r="AI28">
            <v>0</v>
          </cell>
          <cell r="AJ28">
            <v>0</v>
          </cell>
          <cell r="AK28">
            <v>17937.900000000001</v>
          </cell>
          <cell r="AL28">
            <v>31582.5</v>
          </cell>
          <cell r="AM28">
            <v>52730.93</v>
          </cell>
          <cell r="AN28">
            <v>57719.41</v>
          </cell>
          <cell r="AO28">
            <v>74348.94</v>
          </cell>
          <cell r="AP28">
            <v>74348.94</v>
          </cell>
          <cell r="AQ28">
            <v>105499.92</v>
          </cell>
          <cell r="AR28">
            <v>114666.58666666667</v>
          </cell>
          <cell r="AS28">
            <v>123833.25333333334</v>
          </cell>
          <cell r="AT28">
            <v>432999.92000000004</v>
          </cell>
        </row>
        <row r="29">
          <cell r="AI29">
            <v>0</v>
          </cell>
          <cell r="AJ29">
            <v>0</v>
          </cell>
          <cell r="AK29">
            <v>0</v>
          </cell>
          <cell r="AL29">
            <v>0</v>
          </cell>
          <cell r="AM29">
            <v>0</v>
          </cell>
          <cell r="AN29">
            <v>0</v>
          </cell>
          <cell r="AO29">
            <v>0</v>
          </cell>
          <cell r="AP29">
            <v>0</v>
          </cell>
          <cell r="AQ29">
            <v>0</v>
          </cell>
          <cell r="AR29">
            <v>0</v>
          </cell>
          <cell r="AS29">
            <v>0</v>
          </cell>
          <cell r="AT29">
            <v>0</v>
          </cell>
        </row>
        <row r="30">
          <cell r="AI30">
            <v>11046.09</v>
          </cell>
          <cell r="AJ30">
            <v>22092.18</v>
          </cell>
          <cell r="AK30">
            <v>33138.270000000004</v>
          </cell>
          <cell r="AL30">
            <v>44184.36</v>
          </cell>
          <cell r="AM30">
            <v>55230.45</v>
          </cell>
          <cell r="AN30">
            <v>66276.539999999994</v>
          </cell>
          <cell r="AO30">
            <v>77322.62999999999</v>
          </cell>
          <cell r="AP30">
            <v>88368.719999999987</v>
          </cell>
          <cell r="AQ30">
            <v>99414.809999999983</v>
          </cell>
          <cell r="AR30">
            <v>110460.80999999998</v>
          </cell>
          <cell r="AS30">
            <v>118794.14333333331</v>
          </cell>
          <cell r="AT30">
            <v>127127.47666666664</v>
          </cell>
        </row>
        <row r="31">
          <cell r="AI31">
            <v>4298.05</v>
          </cell>
          <cell r="AJ31">
            <v>8596.1</v>
          </cell>
          <cell r="AK31">
            <v>12894.150000000001</v>
          </cell>
          <cell r="AL31">
            <v>17192.2</v>
          </cell>
          <cell r="AM31">
            <v>21490.25</v>
          </cell>
          <cell r="AN31">
            <v>25788.3</v>
          </cell>
          <cell r="AO31">
            <v>30086.35</v>
          </cell>
          <cell r="AP31">
            <v>34384.400000000001</v>
          </cell>
          <cell r="AQ31">
            <v>38682.450000000004</v>
          </cell>
          <cell r="AR31">
            <v>42980.53333333334</v>
          </cell>
          <cell r="AS31">
            <v>47278.616666666676</v>
          </cell>
          <cell r="AT31">
            <v>51576.700000000012</v>
          </cell>
        </row>
        <row r="32">
          <cell r="AI32">
            <v>2609.69</v>
          </cell>
          <cell r="AJ32">
            <v>5179.99</v>
          </cell>
          <cell r="AK32">
            <v>6741.43</v>
          </cell>
          <cell r="AL32">
            <v>8734.7900000000009</v>
          </cell>
          <cell r="AM32">
            <v>10214.86</v>
          </cell>
          <cell r="AN32">
            <v>11651.6</v>
          </cell>
          <cell r="AO32">
            <v>13754.23</v>
          </cell>
          <cell r="AP32">
            <v>15444.16</v>
          </cell>
          <cell r="AQ32">
            <v>17038.14</v>
          </cell>
          <cell r="AR32">
            <v>19650.696648519999</v>
          </cell>
          <cell r="AS32">
            <v>22051.20395408</v>
          </cell>
          <cell r="AT32">
            <v>25370.5917458</v>
          </cell>
        </row>
        <row r="33">
          <cell r="AI33">
            <v>6428.89</v>
          </cell>
          <cell r="AJ33">
            <v>12857.78</v>
          </cell>
          <cell r="AK33">
            <v>19286.670000000002</v>
          </cell>
          <cell r="AL33">
            <v>24141.4</v>
          </cell>
          <cell r="AM33">
            <v>30570.260000000002</v>
          </cell>
          <cell r="AN33">
            <v>36746.03</v>
          </cell>
          <cell r="AO33">
            <v>42921.8</v>
          </cell>
          <cell r="AP33">
            <v>49097.570000000007</v>
          </cell>
          <cell r="AQ33">
            <v>55273.340000000011</v>
          </cell>
          <cell r="AR33">
            <v>61957.06425000001</v>
          </cell>
          <cell r="AS33">
            <v>68640.78850000001</v>
          </cell>
          <cell r="AT33">
            <v>75324.512750000009</v>
          </cell>
        </row>
        <row r="34">
          <cell r="AI34">
            <v>0</v>
          </cell>
          <cell r="AJ34">
            <v>0</v>
          </cell>
          <cell r="AK34">
            <v>0</v>
          </cell>
          <cell r="AL34">
            <v>0</v>
          </cell>
          <cell r="AM34">
            <v>0</v>
          </cell>
          <cell r="AN34">
            <v>0</v>
          </cell>
          <cell r="AO34">
            <v>0</v>
          </cell>
          <cell r="AP34">
            <v>0</v>
          </cell>
          <cell r="AQ34">
            <v>0</v>
          </cell>
          <cell r="AR34">
            <v>0</v>
          </cell>
          <cell r="AS34">
            <v>0</v>
          </cell>
          <cell r="AT34">
            <v>0</v>
          </cell>
        </row>
        <row r="35">
          <cell r="AI35">
            <v>-168.5</v>
          </cell>
          <cell r="AJ35">
            <v>2228.14</v>
          </cell>
          <cell r="AK35">
            <v>4656.92</v>
          </cell>
          <cell r="AL35">
            <v>6667.79</v>
          </cell>
          <cell r="AM35">
            <v>8777.92</v>
          </cell>
          <cell r="AN35">
            <v>10828.369999999999</v>
          </cell>
          <cell r="AO35">
            <v>12835.009999999998</v>
          </cell>
          <cell r="AP35">
            <v>14437.8</v>
          </cell>
          <cell r="AQ35">
            <v>16335.4</v>
          </cell>
          <cell r="AR35">
            <v>18094.066666666666</v>
          </cell>
          <cell r="AS35">
            <v>19852.733333333334</v>
          </cell>
          <cell r="AT35">
            <v>21611.4</v>
          </cell>
        </row>
        <row r="36">
          <cell r="AI36">
            <v>174.08</v>
          </cell>
          <cell r="AJ36">
            <v>368.26</v>
          </cell>
          <cell r="AK36">
            <v>547.44000000000005</v>
          </cell>
          <cell r="AL36">
            <v>744.22</v>
          </cell>
          <cell r="AM36">
            <v>935.16000000000008</v>
          </cell>
          <cell r="AN36">
            <v>1131.94</v>
          </cell>
          <cell r="AO36">
            <v>1322.88</v>
          </cell>
          <cell r="AP36">
            <v>1519.66</v>
          </cell>
          <cell r="AQ36">
            <v>1716.44</v>
          </cell>
          <cell r="AR36">
            <v>1888.7733333333333</v>
          </cell>
          <cell r="AS36">
            <v>2061.1066666666666</v>
          </cell>
          <cell r="AT36">
            <v>2233.44</v>
          </cell>
        </row>
        <row r="37">
          <cell r="AI37">
            <v>0</v>
          </cell>
          <cell r="AJ37">
            <v>0</v>
          </cell>
          <cell r="AK37">
            <v>0</v>
          </cell>
          <cell r="AL37">
            <v>0</v>
          </cell>
          <cell r="AM37">
            <v>0</v>
          </cell>
          <cell r="AN37">
            <v>0</v>
          </cell>
          <cell r="AO37">
            <v>0</v>
          </cell>
          <cell r="AP37">
            <v>0</v>
          </cell>
          <cell r="AQ37">
            <v>0</v>
          </cell>
          <cell r="AR37">
            <v>0</v>
          </cell>
          <cell r="AS37">
            <v>0</v>
          </cell>
          <cell r="AT37">
            <v>0</v>
          </cell>
        </row>
        <row r="38">
          <cell r="AI38">
            <v>0</v>
          </cell>
          <cell r="AJ38">
            <v>0</v>
          </cell>
          <cell r="AK38">
            <v>0</v>
          </cell>
          <cell r="AL38">
            <v>0</v>
          </cell>
          <cell r="AM38">
            <v>0</v>
          </cell>
          <cell r="AN38">
            <v>0</v>
          </cell>
          <cell r="AO38">
            <v>0</v>
          </cell>
          <cell r="AP38">
            <v>0</v>
          </cell>
          <cell r="AQ38">
            <v>0</v>
          </cell>
          <cell r="AR38">
            <v>0</v>
          </cell>
          <cell r="AS38">
            <v>0</v>
          </cell>
          <cell r="AT38">
            <v>0</v>
          </cell>
        </row>
        <row r="39">
          <cell r="AI39">
            <v>57.72</v>
          </cell>
          <cell r="AJ39">
            <v>94.12</v>
          </cell>
          <cell r="AK39">
            <v>129.32</v>
          </cell>
          <cell r="AL39">
            <v>170.78</v>
          </cell>
          <cell r="AM39">
            <v>208.71</v>
          </cell>
          <cell r="AN39">
            <v>255.77</v>
          </cell>
          <cell r="AO39">
            <v>344.79</v>
          </cell>
          <cell r="AP39">
            <v>385.1</v>
          </cell>
          <cell r="AQ39">
            <v>438.27000000000004</v>
          </cell>
          <cell r="AR39">
            <v>487.27000000000004</v>
          </cell>
          <cell r="AS39">
            <v>536.27</v>
          </cell>
          <cell r="AT39">
            <v>585.27</v>
          </cell>
        </row>
        <row r="40">
          <cell r="AI40">
            <v>0</v>
          </cell>
          <cell r="AJ40">
            <v>0</v>
          </cell>
          <cell r="AK40">
            <v>0</v>
          </cell>
          <cell r="AL40">
            <v>120</v>
          </cell>
          <cell r="AM40">
            <v>120</v>
          </cell>
          <cell r="AN40">
            <v>120</v>
          </cell>
          <cell r="AO40">
            <v>120</v>
          </cell>
          <cell r="AP40">
            <v>120</v>
          </cell>
          <cell r="AQ40">
            <v>358</v>
          </cell>
          <cell r="AR40">
            <v>1191.3333333333335</v>
          </cell>
          <cell r="AS40">
            <v>2024.666666666667</v>
          </cell>
          <cell r="AT40">
            <v>2858.0000000000005</v>
          </cell>
        </row>
        <row r="41">
          <cell r="AI41">
            <v>32446.02</v>
          </cell>
          <cell r="AJ41">
            <v>67416.569999999992</v>
          </cell>
          <cell r="AK41">
            <v>119332.1</v>
          </cell>
          <cell r="AL41">
            <v>165538.04</v>
          </cell>
          <cell r="AM41">
            <v>220278.54</v>
          </cell>
          <cell r="AN41">
            <v>258517.96</v>
          </cell>
          <cell r="AO41">
            <v>309056.63</v>
          </cell>
          <cell r="AP41">
            <v>342106.34999999992</v>
          </cell>
          <cell r="AQ41">
            <v>406756.77000000008</v>
          </cell>
          <cell r="AR41">
            <v>451454.05089851998</v>
          </cell>
          <cell r="AS41">
            <v>493226.61578741344</v>
          </cell>
          <cell r="AT41">
            <v>835918.06116246665</v>
          </cell>
        </row>
        <row r="42">
          <cell r="AI42">
            <v>0</v>
          </cell>
          <cell r="AJ42">
            <v>0</v>
          </cell>
          <cell r="AK42">
            <v>0</v>
          </cell>
          <cell r="AL42">
            <v>0</v>
          </cell>
          <cell r="AM42">
            <v>0</v>
          </cell>
          <cell r="AN42">
            <v>0</v>
          </cell>
          <cell r="AO42">
            <v>0</v>
          </cell>
          <cell r="AP42">
            <v>0</v>
          </cell>
          <cell r="AQ42">
            <v>0</v>
          </cell>
          <cell r="AR42">
            <v>0</v>
          </cell>
          <cell r="AS42">
            <v>0</v>
          </cell>
          <cell r="AT42">
            <v>0</v>
          </cell>
        </row>
        <row r="43">
          <cell r="AI43">
            <v>0</v>
          </cell>
          <cell r="AJ43">
            <v>0</v>
          </cell>
          <cell r="AK43">
            <v>0</v>
          </cell>
          <cell r="AL43">
            <v>0</v>
          </cell>
          <cell r="AM43">
            <v>0</v>
          </cell>
          <cell r="AN43">
            <v>0</v>
          </cell>
          <cell r="AO43">
            <v>0</v>
          </cell>
          <cell r="AP43">
            <v>0</v>
          </cell>
          <cell r="AQ43">
            <v>0</v>
          </cell>
          <cell r="AR43">
            <v>0</v>
          </cell>
          <cell r="AS43">
            <v>0</v>
          </cell>
          <cell r="AT43">
            <v>0</v>
          </cell>
        </row>
        <row r="44">
          <cell r="AI44">
            <v>0</v>
          </cell>
          <cell r="AJ44">
            <v>0</v>
          </cell>
          <cell r="AK44">
            <v>0</v>
          </cell>
          <cell r="AL44">
            <v>26591</v>
          </cell>
          <cell r="AM44">
            <v>26591</v>
          </cell>
          <cell r="AN44">
            <v>26591</v>
          </cell>
          <cell r="AO44">
            <v>26591</v>
          </cell>
          <cell r="AP44">
            <v>26591</v>
          </cell>
          <cell r="AQ44">
            <v>26591</v>
          </cell>
          <cell r="AR44">
            <v>53182</v>
          </cell>
          <cell r="AS44">
            <v>53182</v>
          </cell>
          <cell r="AT44">
            <v>53182</v>
          </cell>
        </row>
        <row r="45">
          <cell r="AI45">
            <v>0</v>
          </cell>
          <cell r="AJ45">
            <v>0</v>
          </cell>
          <cell r="AK45">
            <v>0</v>
          </cell>
          <cell r="AL45">
            <v>0</v>
          </cell>
          <cell r="AM45">
            <v>0</v>
          </cell>
          <cell r="AN45">
            <v>0</v>
          </cell>
          <cell r="AO45">
            <v>0</v>
          </cell>
          <cell r="AP45">
            <v>0</v>
          </cell>
          <cell r="AQ45">
            <v>0</v>
          </cell>
          <cell r="AR45">
            <v>0</v>
          </cell>
          <cell r="AS45">
            <v>0</v>
          </cell>
          <cell r="AT45">
            <v>0</v>
          </cell>
        </row>
        <row r="46">
          <cell r="AI46">
            <v>0</v>
          </cell>
          <cell r="AJ46">
            <v>0</v>
          </cell>
          <cell r="AK46">
            <v>0</v>
          </cell>
          <cell r="AL46">
            <v>0</v>
          </cell>
          <cell r="AM46">
            <v>0</v>
          </cell>
          <cell r="AN46">
            <v>0</v>
          </cell>
          <cell r="AO46">
            <v>0</v>
          </cell>
          <cell r="AP46">
            <v>0</v>
          </cell>
          <cell r="AQ46">
            <v>0</v>
          </cell>
          <cell r="AR46">
            <v>2500</v>
          </cell>
          <cell r="AS46">
            <v>2500</v>
          </cell>
          <cell r="AT46">
            <v>2500</v>
          </cell>
        </row>
        <row r="47">
          <cell r="AI47">
            <v>0</v>
          </cell>
          <cell r="AJ47">
            <v>0</v>
          </cell>
          <cell r="AK47">
            <v>0</v>
          </cell>
          <cell r="AL47">
            <v>0</v>
          </cell>
          <cell r="AM47">
            <v>0</v>
          </cell>
          <cell r="AN47">
            <v>0</v>
          </cell>
          <cell r="AO47">
            <v>0</v>
          </cell>
          <cell r="AP47">
            <v>0</v>
          </cell>
          <cell r="AQ47">
            <v>0</v>
          </cell>
          <cell r="AR47">
            <v>100</v>
          </cell>
          <cell r="AS47">
            <v>200</v>
          </cell>
          <cell r="AT47">
            <v>300</v>
          </cell>
        </row>
        <row r="48">
          <cell r="AI48">
            <v>318</v>
          </cell>
          <cell r="AJ48">
            <v>318</v>
          </cell>
          <cell r="AK48">
            <v>318</v>
          </cell>
          <cell r="AL48">
            <v>558</v>
          </cell>
          <cell r="AM48">
            <v>723</v>
          </cell>
          <cell r="AN48">
            <v>880.56999999999994</v>
          </cell>
          <cell r="AO48">
            <v>1105.57</v>
          </cell>
          <cell r="AP48">
            <v>1262.57</v>
          </cell>
          <cell r="AQ48">
            <v>1570.07</v>
          </cell>
          <cell r="AR48">
            <v>2403.4033333333332</v>
          </cell>
          <cell r="AS48">
            <v>3236.7366666666667</v>
          </cell>
          <cell r="AT48">
            <v>4070.07</v>
          </cell>
        </row>
        <row r="49">
          <cell r="AI49">
            <v>0</v>
          </cell>
          <cell r="AJ49">
            <v>0</v>
          </cell>
          <cell r="AK49">
            <v>0</v>
          </cell>
          <cell r="AL49">
            <v>0</v>
          </cell>
          <cell r="AM49">
            <v>0</v>
          </cell>
          <cell r="AN49">
            <v>0</v>
          </cell>
          <cell r="AO49">
            <v>0</v>
          </cell>
          <cell r="AP49">
            <v>0</v>
          </cell>
          <cell r="AQ49">
            <v>0</v>
          </cell>
          <cell r="AR49">
            <v>0</v>
          </cell>
          <cell r="AS49">
            <v>0</v>
          </cell>
          <cell r="AT49">
            <v>0</v>
          </cell>
        </row>
        <row r="50">
          <cell r="AI50">
            <v>0</v>
          </cell>
          <cell r="AJ50">
            <v>0</v>
          </cell>
          <cell r="AK50">
            <v>0</v>
          </cell>
          <cell r="AL50">
            <v>0</v>
          </cell>
          <cell r="AM50">
            <v>0</v>
          </cell>
          <cell r="AN50">
            <v>0</v>
          </cell>
          <cell r="AO50">
            <v>0</v>
          </cell>
          <cell r="AP50">
            <v>0</v>
          </cell>
          <cell r="AQ50">
            <v>0</v>
          </cell>
          <cell r="AR50">
            <v>0</v>
          </cell>
          <cell r="AS50">
            <v>0</v>
          </cell>
          <cell r="AT50">
            <v>0</v>
          </cell>
        </row>
        <row r="51">
          <cell r="AI51">
            <v>0</v>
          </cell>
          <cell r="AJ51">
            <v>0</v>
          </cell>
          <cell r="AK51">
            <v>0</v>
          </cell>
          <cell r="AL51">
            <v>0</v>
          </cell>
          <cell r="AM51">
            <v>0</v>
          </cell>
          <cell r="AN51">
            <v>0</v>
          </cell>
          <cell r="AO51">
            <v>0</v>
          </cell>
          <cell r="AP51">
            <v>0</v>
          </cell>
          <cell r="AQ51">
            <v>0</v>
          </cell>
          <cell r="AR51">
            <v>0</v>
          </cell>
          <cell r="AS51">
            <v>0</v>
          </cell>
          <cell r="AT51">
            <v>0</v>
          </cell>
        </row>
        <row r="52">
          <cell r="AI52">
            <v>0</v>
          </cell>
          <cell r="AJ52">
            <v>0</v>
          </cell>
          <cell r="AK52">
            <v>0</v>
          </cell>
          <cell r="AL52">
            <v>0</v>
          </cell>
          <cell r="AM52">
            <v>0</v>
          </cell>
          <cell r="AN52">
            <v>0</v>
          </cell>
          <cell r="AO52">
            <v>0</v>
          </cell>
          <cell r="AP52">
            <v>0</v>
          </cell>
          <cell r="AQ52">
            <v>0</v>
          </cell>
          <cell r="AR52">
            <v>0</v>
          </cell>
          <cell r="AS52">
            <v>0</v>
          </cell>
          <cell r="AT52">
            <v>0</v>
          </cell>
        </row>
        <row r="53">
          <cell r="AI53">
            <v>0</v>
          </cell>
          <cell r="AJ53">
            <v>0</v>
          </cell>
          <cell r="AK53">
            <v>0</v>
          </cell>
          <cell r="AL53">
            <v>0</v>
          </cell>
          <cell r="AM53">
            <v>0</v>
          </cell>
          <cell r="AN53">
            <v>0</v>
          </cell>
          <cell r="AO53">
            <v>0</v>
          </cell>
          <cell r="AP53">
            <v>0</v>
          </cell>
          <cell r="AQ53">
            <v>0</v>
          </cell>
          <cell r="AR53">
            <v>0</v>
          </cell>
          <cell r="AS53">
            <v>0</v>
          </cell>
          <cell r="AT53">
            <v>0</v>
          </cell>
        </row>
        <row r="54">
          <cell r="AI54">
            <v>0</v>
          </cell>
          <cell r="AJ54">
            <v>0</v>
          </cell>
          <cell r="AK54">
            <v>0</v>
          </cell>
          <cell r="AL54">
            <v>0</v>
          </cell>
          <cell r="AM54">
            <v>0</v>
          </cell>
          <cell r="AN54">
            <v>0</v>
          </cell>
          <cell r="AO54">
            <v>0</v>
          </cell>
          <cell r="AP54">
            <v>0</v>
          </cell>
          <cell r="AQ54">
            <v>0</v>
          </cell>
          <cell r="AR54">
            <v>0</v>
          </cell>
          <cell r="AS54">
            <v>0</v>
          </cell>
          <cell r="AT54">
            <v>0</v>
          </cell>
        </row>
        <row r="55">
          <cell r="AI55">
            <v>0</v>
          </cell>
          <cell r="AJ55">
            <v>0</v>
          </cell>
          <cell r="AK55">
            <v>0</v>
          </cell>
          <cell r="AL55">
            <v>0</v>
          </cell>
          <cell r="AM55">
            <v>0</v>
          </cell>
          <cell r="AN55">
            <v>0</v>
          </cell>
          <cell r="AO55">
            <v>0</v>
          </cell>
          <cell r="AP55">
            <v>0</v>
          </cell>
          <cell r="AQ55">
            <v>0</v>
          </cell>
          <cell r="AR55">
            <v>0</v>
          </cell>
          <cell r="AS55">
            <v>0</v>
          </cell>
          <cell r="AT55">
            <v>0</v>
          </cell>
        </row>
        <row r="56">
          <cell r="AI56">
            <v>168299.09</v>
          </cell>
          <cell r="AJ56">
            <v>329044.24</v>
          </cell>
          <cell r="AK56">
            <v>397239.52</v>
          </cell>
          <cell r="AL56">
            <v>504369.03999999992</v>
          </cell>
          <cell r="AM56">
            <v>563480.00999999989</v>
          </cell>
          <cell r="AN56">
            <v>635759.17999999993</v>
          </cell>
          <cell r="AO56">
            <v>746962.18999999983</v>
          </cell>
          <cell r="AP56">
            <v>843907.06</v>
          </cell>
          <cell r="AQ56">
            <v>901870.22</v>
          </cell>
          <cell r="AR56">
            <v>1059842.7738029319</v>
          </cell>
          <cell r="AS56">
            <v>1206114.3854411589</v>
          </cell>
          <cell r="AT56">
            <v>1116237.8885081231</v>
          </cell>
        </row>
        <row r="57">
          <cell r="AI57">
            <v>0</v>
          </cell>
          <cell r="AJ57">
            <v>0</v>
          </cell>
          <cell r="AK57">
            <v>0</v>
          </cell>
          <cell r="AL57">
            <v>0</v>
          </cell>
          <cell r="AM57">
            <v>0</v>
          </cell>
          <cell r="AN57">
            <v>0</v>
          </cell>
          <cell r="AO57">
            <v>0</v>
          </cell>
          <cell r="AP57">
            <v>0</v>
          </cell>
          <cell r="AQ57">
            <v>0</v>
          </cell>
          <cell r="AR57">
            <v>0</v>
          </cell>
          <cell r="AS57">
            <v>0</v>
          </cell>
          <cell r="AT57">
            <v>0</v>
          </cell>
        </row>
        <row r="58">
          <cell r="AI58">
            <v>0</v>
          </cell>
          <cell r="AJ58">
            <v>0</v>
          </cell>
          <cell r="AK58">
            <v>0</v>
          </cell>
          <cell r="AL58">
            <v>0</v>
          </cell>
          <cell r="AM58">
            <v>0</v>
          </cell>
          <cell r="AN58">
            <v>0</v>
          </cell>
          <cell r="AO58">
            <v>0</v>
          </cell>
          <cell r="AP58">
            <v>0</v>
          </cell>
          <cell r="AQ58">
            <v>0</v>
          </cell>
          <cell r="AR58">
            <v>0</v>
          </cell>
          <cell r="AS58">
            <v>0</v>
          </cell>
          <cell r="AT58">
            <v>0</v>
          </cell>
        </row>
        <row r="59">
          <cell r="AI59">
            <v>109023.16</v>
          </cell>
          <cell r="AJ59">
            <v>218046.32</v>
          </cell>
          <cell r="AK59">
            <v>327069.48</v>
          </cell>
          <cell r="AL59">
            <v>436092.64</v>
          </cell>
          <cell r="AM59">
            <v>545115.80000000005</v>
          </cell>
          <cell r="AN59">
            <v>654138.96000000008</v>
          </cell>
          <cell r="AO59">
            <v>763162.12000000011</v>
          </cell>
          <cell r="AP59">
            <v>872185.28000000014</v>
          </cell>
          <cell r="AQ59">
            <v>981208.44000000018</v>
          </cell>
          <cell r="AR59">
            <v>1090231.6000000001</v>
          </cell>
          <cell r="AS59">
            <v>1199254.76</v>
          </cell>
          <cell r="AT59">
            <v>1308277.92</v>
          </cell>
        </row>
        <row r="60">
          <cell r="AI60">
            <v>416.66</v>
          </cell>
          <cell r="AJ60">
            <v>833.32</v>
          </cell>
          <cell r="AK60">
            <v>1249.98</v>
          </cell>
          <cell r="AL60">
            <v>1666.64</v>
          </cell>
          <cell r="AM60">
            <v>2083.3000000000002</v>
          </cell>
          <cell r="AN60">
            <v>2499.96</v>
          </cell>
          <cell r="AO60">
            <v>2916.62</v>
          </cell>
          <cell r="AP60">
            <v>3333.2799999999997</v>
          </cell>
          <cell r="AQ60">
            <v>3749.9399999999996</v>
          </cell>
          <cell r="AR60">
            <v>4166.5999999999995</v>
          </cell>
          <cell r="AS60">
            <v>4583.2599999999993</v>
          </cell>
          <cell r="AT60">
            <v>4999.9199999999992</v>
          </cell>
        </row>
        <row r="61">
          <cell r="AI61">
            <v>0</v>
          </cell>
          <cell r="AJ61">
            <v>0</v>
          </cell>
          <cell r="AK61">
            <v>0</v>
          </cell>
          <cell r="AL61">
            <v>0</v>
          </cell>
          <cell r="AM61">
            <v>0</v>
          </cell>
          <cell r="AN61">
            <v>0</v>
          </cell>
          <cell r="AO61">
            <v>0</v>
          </cell>
          <cell r="AP61">
            <v>0</v>
          </cell>
          <cell r="AQ61">
            <v>0</v>
          </cell>
          <cell r="AR61">
            <v>0</v>
          </cell>
          <cell r="AS61">
            <v>0</v>
          </cell>
          <cell r="AT61">
            <v>0</v>
          </cell>
        </row>
        <row r="62">
          <cell r="AI62">
            <v>0</v>
          </cell>
          <cell r="AJ62">
            <v>0</v>
          </cell>
          <cell r="AK62">
            <v>0</v>
          </cell>
          <cell r="AL62">
            <v>0</v>
          </cell>
          <cell r="AM62">
            <v>0</v>
          </cell>
          <cell r="AN62">
            <v>0</v>
          </cell>
          <cell r="AO62">
            <v>0</v>
          </cell>
          <cell r="AP62">
            <v>0</v>
          </cell>
          <cell r="AQ62">
            <v>0</v>
          </cell>
          <cell r="AR62">
            <v>0</v>
          </cell>
          <cell r="AS62">
            <v>0</v>
          </cell>
          <cell r="AT62">
            <v>0</v>
          </cell>
        </row>
        <row r="63">
          <cell r="AI63">
            <v>0</v>
          </cell>
          <cell r="AJ63">
            <v>0</v>
          </cell>
          <cell r="AK63">
            <v>0</v>
          </cell>
          <cell r="AL63">
            <v>0</v>
          </cell>
          <cell r="AM63">
            <v>0</v>
          </cell>
          <cell r="AN63">
            <v>0</v>
          </cell>
          <cell r="AO63">
            <v>0</v>
          </cell>
          <cell r="AP63">
            <v>0</v>
          </cell>
          <cell r="AQ63">
            <v>0</v>
          </cell>
          <cell r="AR63">
            <v>0</v>
          </cell>
          <cell r="AS63">
            <v>0</v>
          </cell>
          <cell r="AT63">
            <v>0</v>
          </cell>
        </row>
        <row r="64">
          <cell r="AI64">
            <v>0</v>
          </cell>
          <cell r="AJ64">
            <v>0</v>
          </cell>
          <cell r="AK64">
            <v>0</v>
          </cell>
          <cell r="AL64">
            <v>0</v>
          </cell>
          <cell r="AM64">
            <v>0</v>
          </cell>
          <cell r="AN64">
            <v>0</v>
          </cell>
          <cell r="AO64">
            <v>0</v>
          </cell>
          <cell r="AP64">
            <v>0</v>
          </cell>
          <cell r="AQ64">
            <v>0</v>
          </cell>
          <cell r="AR64">
            <v>0</v>
          </cell>
          <cell r="AS64">
            <v>0</v>
          </cell>
          <cell r="AT64">
            <v>0</v>
          </cell>
        </row>
        <row r="65">
          <cell r="AI65">
            <v>32.35</v>
          </cell>
          <cell r="AJ65">
            <v>42.7</v>
          </cell>
          <cell r="AK65">
            <v>56.800000000000004</v>
          </cell>
          <cell r="AL65">
            <v>347.7</v>
          </cell>
          <cell r="AM65">
            <v>387.09999999999997</v>
          </cell>
          <cell r="AN65">
            <v>396.24999999999994</v>
          </cell>
          <cell r="AO65">
            <v>411.69999999999993</v>
          </cell>
          <cell r="AP65">
            <v>436.04999999999995</v>
          </cell>
          <cell r="AQ65">
            <v>459.74999999999994</v>
          </cell>
          <cell r="AR65">
            <v>519.75</v>
          </cell>
          <cell r="AS65">
            <v>579.75</v>
          </cell>
          <cell r="AT65">
            <v>639.75</v>
          </cell>
        </row>
        <row r="66">
          <cell r="AI66">
            <v>0</v>
          </cell>
          <cell r="AJ66">
            <v>0</v>
          </cell>
          <cell r="AK66">
            <v>0</v>
          </cell>
          <cell r="AL66">
            <v>-5</v>
          </cell>
          <cell r="AM66">
            <v>-5</v>
          </cell>
          <cell r="AN66">
            <v>-5</v>
          </cell>
          <cell r="AO66">
            <v>-5</v>
          </cell>
          <cell r="AP66">
            <v>-5</v>
          </cell>
          <cell r="AQ66">
            <v>-5</v>
          </cell>
          <cell r="AR66">
            <v>-5</v>
          </cell>
          <cell r="AS66">
            <v>-5</v>
          </cell>
          <cell r="AT66">
            <v>-5</v>
          </cell>
        </row>
        <row r="67">
          <cell r="AI67">
            <v>109472.17000000001</v>
          </cell>
          <cell r="AJ67">
            <v>218922.34000000003</v>
          </cell>
          <cell r="AK67">
            <v>328376.25999999995</v>
          </cell>
          <cell r="AL67">
            <v>438101.98000000004</v>
          </cell>
          <cell r="AM67">
            <v>547581.20000000007</v>
          </cell>
          <cell r="AN67">
            <v>657030.17000000004</v>
          </cell>
          <cell r="AO67">
            <v>766485.44000000006</v>
          </cell>
          <cell r="AP67">
            <v>875949.61000000022</v>
          </cell>
          <cell r="AQ67">
            <v>985413.13000000012</v>
          </cell>
          <cell r="AR67">
            <v>1094912.9500000002</v>
          </cell>
          <cell r="AS67">
            <v>1204412.77</v>
          </cell>
          <cell r="AT67">
            <v>1313912.5899999999</v>
          </cell>
        </row>
        <row r="68">
          <cell r="AI68">
            <v>0</v>
          </cell>
          <cell r="AJ68">
            <v>0</v>
          </cell>
          <cell r="AK68">
            <v>0</v>
          </cell>
          <cell r="AL68">
            <v>0</v>
          </cell>
          <cell r="AM68">
            <v>0</v>
          </cell>
          <cell r="AN68">
            <v>0</v>
          </cell>
          <cell r="AO68">
            <v>0</v>
          </cell>
          <cell r="AP68">
            <v>0</v>
          </cell>
          <cell r="AQ68">
            <v>0</v>
          </cell>
          <cell r="AR68">
            <v>0</v>
          </cell>
          <cell r="AS68">
            <v>0</v>
          </cell>
          <cell r="AT68">
            <v>0</v>
          </cell>
        </row>
        <row r="69">
          <cell r="AI69">
            <v>58826.919999999984</v>
          </cell>
          <cell r="AJ69">
            <v>110121.89999999997</v>
          </cell>
          <cell r="AK69">
            <v>68863.260000000068</v>
          </cell>
          <cell r="AL69">
            <v>66267.059999999881</v>
          </cell>
          <cell r="AM69">
            <v>15898.809999999823</v>
          </cell>
          <cell r="AN69">
            <v>-21270.990000000107</v>
          </cell>
          <cell r="AO69">
            <v>-19523.250000000233</v>
          </cell>
          <cell r="AP69">
            <v>-32042.550000000163</v>
          </cell>
          <cell r="AQ69">
            <v>-83542.910000000149</v>
          </cell>
          <cell r="AR69">
            <v>-35070.1761970683</v>
          </cell>
          <cell r="AS69">
            <v>1701.6154411588795</v>
          </cell>
          <cell r="AT69">
            <v>-197674.70149187674</v>
          </cell>
        </row>
        <row r="70">
          <cell r="AI70">
            <v>0</v>
          </cell>
          <cell r="AJ70">
            <v>0</v>
          </cell>
          <cell r="AK70">
            <v>0</v>
          </cell>
          <cell r="AL70">
            <v>0</v>
          </cell>
          <cell r="AM70">
            <v>0</v>
          </cell>
          <cell r="AN70">
            <v>0</v>
          </cell>
          <cell r="AO70">
            <v>0</v>
          </cell>
          <cell r="AP70">
            <v>0</v>
          </cell>
          <cell r="AQ70">
            <v>0</v>
          </cell>
          <cell r="AR70">
            <v>0</v>
          </cell>
          <cell r="AS70">
            <v>0</v>
          </cell>
          <cell r="AT70">
            <v>0</v>
          </cell>
        </row>
        <row r="71">
          <cell r="AI71">
            <v>0</v>
          </cell>
          <cell r="AJ71">
            <v>0</v>
          </cell>
          <cell r="AK71">
            <v>0</v>
          </cell>
          <cell r="AL71">
            <v>0</v>
          </cell>
          <cell r="AM71">
            <v>0</v>
          </cell>
          <cell r="AN71">
            <v>0</v>
          </cell>
          <cell r="AO71">
            <v>0</v>
          </cell>
          <cell r="AP71">
            <v>0</v>
          </cell>
          <cell r="AQ71">
            <v>0</v>
          </cell>
          <cell r="AR71">
            <v>0</v>
          </cell>
          <cell r="AS71">
            <v>0</v>
          </cell>
          <cell r="AT71">
            <v>0</v>
          </cell>
        </row>
        <row r="72">
          <cell r="AI72">
            <v>0</v>
          </cell>
          <cell r="AJ72">
            <v>0</v>
          </cell>
          <cell r="AK72">
            <v>0</v>
          </cell>
          <cell r="AL72">
            <v>0</v>
          </cell>
          <cell r="AM72">
            <v>0</v>
          </cell>
          <cell r="AN72">
            <v>0</v>
          </cell>
          <cell r="AO72">
            <v>0</v>
          </cell>
          <cell r="AP72">
            <v>0</v>
          </cell>
          <cell r="AQ72">
            <v>0</v>
          </cell>
          <cell r="AR72">
            <v>0</v>
          </cell>
          <cell r="AS72">
            <v>0</v>
          </cell>
          <cell r="AT72">
            <v>0</v>
          </cell>
        </row>
        <row r="73">
          <cell r="AI73">
            <v>0</v>
          </cell>
          <cell r="AJ73">
            <v>0</v>
          </cell>
          <cell r="AK73">
            <v>0</v>
          </cell>
          <cell r="AL73">
            <v>0</v>
          </cell>
          <cell r="AM73">
            <v>0</v>
          </cell>
          <cell r="AN73">
            <v>0</v>
          </cell>
          <cell r="AO73">
            <v>0</v>
          </cell>
          <cell r="AP73">
            <v>0</v>
          </cell>
          <cell r="AQ73">
            <v>0</v>
          </cell>
          <cell r="AR73">
            <v>0</v>
          </cell>
          <cell r="AS73">
            <v>0</v>
          </cell>
          <cell r="AT73">
            <v>0</v>
          </cell>
        </row>
        <row r="74">
          <cell r="AI74">
            <v>0</v>
          </cell>
          <cell r="AJ74">
            <v>0</v>
          </cell>
          <cell r="AK74">
            <v>0</v>
          </cell>
          <cell r="AL74">
            <v>0</v>
          </cell>
          <cell r="AM74">
            <v>0</v>
          </cell>
          <cell r="AN74">
            <v>0</v>
          </cell>
          <cell r="AO74">
            <v>0</v>
          </cell>
          <cell r="AP74">
            <v>0</v>
          </cell>
          <cell r="AQ74">
            <v>0</v>
          </cell>
          <cell r="AR74">
            <v>0</v>
          </cell>
          <cell r="AS74">
            <v>0</v>
          </cell>
          <cell r="AT74">
            <v>0</v>
          </cell>
        </row>
        <row r="75">
          <cell r="AI75">
            <v>58826.919999999984</v>
          </cell>
          <cell r="AJ75">
            <v>110121.89999999997</v>
          </cell>
          <cell r="AK75">
            <v>68863.260000000068</v>
          </cell>
          <cell r="AL75">
            <v>66267.059999999881</v>
          </cell>
          <cell r="AM75">
            <v>15898.809999999823</v>
          </cell>
          <cell r="AN75">
            <v>-21270.990000000107</v>
          </cell>
          <cell r="AO75">
            <v>-19523.250000000233</v>
          </cell>
          <cell r="AP75">
            <v>-32042.550000000163</v>
          </cell>
          <cell r="AQ75">
            <v>-83542.910000000149</v>
          </cell>
          <cell r="AR75">
            <v>-35070.1761970683</v>
          </cell>
          <cell r="AS75">
            <v>1701.6154411588795</v>
          </cell>
          <cell r="AT75">
            <v>-197674.70149187674</v>
          </cell>
        </row>
        <row r="76">
          <cell r="AI76">
            <v>0</v>
          </cell>
          <cell r="AJ76">
            <v>0</v>
          </cell>
          <cell r="AK76">
            <v>0</v>
          </cell>
          <cell r="AL76">
            <v>0</v>
          </cell>
          <cell r="AM76">
            <v>0</v>
          </cell>
          <cell r="AN76">
            <v>0</v>
          </cell>
          <cell r="AO76">
            <v>0</v>
          </cell>
          <cell r="AP76">
            <v>0</v>
          </cell>
        </row>
        <row r="77">
          <cell r="AI77">
            <v>0</v>
          </cell>
          <cell r="AJ77">
            <v>0</v>
          </cell>
          <cell r="AK77">
            <v>0</v>
          </cell>
          <cell r="AL77">
            <v>0</v>
          </cell>
          <cell r="AM77">
            <v>0</v>
          </cell>
          <cell r="AN77">
            <v>0</v>
          </cell>
          <cell r="AO77">
            <v>0</v>
          </cell>
          <cell r="AP77">
            <v>0</v>
          </cell>
        </row>
        <row r="78">
          <cell r="AI78">
            <v>-2533560.13</v>
          </cell>
          <cell r="AJ78">
            <v>-2474733.21</v>
          </cell>
          <cell r="AK78">
            <v>-2364611.31</v>
          </cell>
          <cell r="AL78">
            <v>-2295748.0499999998</v>
          </cell>
          <cell r="AM78">
            <v>-2229480.9899999998</v>
          </cell>
          <cell r="AN78">
            <v>-2213582.1799999997</v>
          </cell>
          <cell r="AO78">
            <v>-2234853.17</v>
          </cell>
          <cell r="AP78">
            <v>-2254376.42</v>
          </cell>
        </row>
        <row r="79">
          <cell r="AI79">
            <v>58826.919999999984</v>
          </cell>
          <cell r="AJ79">
            <v>110121.89999999997</v>
          </cell>
          <cell r="AK79">
            <v>68863.260000000068</v>
          </cell>
          <cell r="AL79">
            <v>66267.059999999881</v>
          </cell>
          <cell r="AM79">
            <v>15898.809999999823</v>
          </cell>
          <cell r="AN79">
            <v>-21270.990000000107</v>
          </cell>
          <cell r="AO79">
            <v>-19523.250000000233</v>
          </cell>
          <cell r="AP79">
            <v>-32042.550000000163</v>
          </cell>
        </row>
        <row r="80">
          <cell r="AI80">
            <v>-2474733.21</v>
          </cell>
          <cell r="AJ80">
            <v>-2364611.31</v>
          </cell>
          <cell r="AK80">
            <v>-2295748.0499999998</v>
          </cell>
          <cell r="AL80">
            <v>-2229480.9899999998</v>
          </cell>
          <cell r="AM80">
            <v>-2213582.1799999997</v>
          </cell>
          <cell r="AN80">
            <v>-2234853.17</v>
          </cell>
          <cell r="AO80">
            <v>-2254376.42</v>
          </cell>
          <cell r="AP80">
            <v>-2286418.9700000002</v>
          </cell>
        </row>
        <row r="82">
          <cell r="AI82">
            <v>0</v>
          </cell>
          <cell r="AJ82">
            <v>0</v>
          </cell>
          <cell r="AK82">
            <v>0</v>
          </cell>
          <cell r="AL82">
            <v>0</v>
          </cell>
          <cell r="AM82">
            <v>0</v>
          </cell>
          <cell r="AN82">
            <v>0</v>
          </cell>
          <cell r="AO82">
            <v>0</v>
          </cell>
          <cell r="AP82">
            <v>0</v>
          </cell>
        </row>
        <row r="84">
          <cell r="AI84">
            <v>-200745.11</v>
          </cell>
          <cell r="AJ84">
            <v>-396460.81</v>
          </cell>
          <cell r="AK84">
            <v>-516571.62</v>
          </cell>
          <cell r="AL84">
            <v>-669907.07999999996</v>
          </cell>
          <cell r="AM84">
            <v>-783758.54999999993</v>
          </cell>
          <cell r="AN84">
            <v>-894277.1399999999</v>
          </cell>
          <cell r="AO84">
            <v>-1056018.8199999998</v>
          </cell>
          <cell r="AP84">
            <v>-1186013.4099999999</v>
          </cell>
        </row>
        <row r="85">
          <cell r="AI85">
            <v>200745.11</v>
          </cell>
          <cell r="AJ85">
            <v>396460.81</v>
          </cell>
          <cell r="AK85">
            <v>516571.62</v>
          </cell>
          <cell r="AL85">
            <v>669907.07999999996</v>
          </cell>
          <cell r="AM85">
            <v>783758.54999999993</v>
          </cell>
          <cell r="AN85">
            <v>894277.1399999999</v>
          </cell>
          <cell r="AO85">
            <v>1056018.8199999998</v>
          </cell>
          <cell r="AP85">
            <v>1186013.4099999999</v>
          </cell>
        </row>
        <row r="86">
          <cell r="AI86">
            <v>0</v>
          </cell>
          <cell r="AJ86">
            <v>0</v>
          </cell>
          <cell r="AK86">
            <v>0</v>
          </cell>
          <cell r="AL86">
            <v>0</v>
          </cell>
          <cell r="AM86">
            <v>0</v>
          </cell>
          <cell r="AN86">
            <v>0</v>
          </cell>
          <cell r="AO86">
            <v>0</v>
          </cell>
          <cell r="AP86">
            <v>0</v>
          </cell>
        </row>
        <row r="87">
          <cell r="AI87">
            <v>0</v>
          </cell>
          <cell r="AJ87">
            <v>0</v>
          </cell>
          <cell r="AK87">
            <v>0</v>
          </cell>
          <cell r="AL87">
            <v>0</v>
          </cell>
          <cell r="AM87">
            <v>0</v>
          </cell>
          <cell r="AN87">
            <v>0</v>
          </cell>
          <cell r="AO87">
            <v>0</v>
          </cell>
          <cell r="AP87">
            <v>0</v>
          </cell>
        </row>
        <row r="89">
          <cell r="AI89">
            <v>0</v>
          </cell>
          <cell r="AJ89">
            <v>0</v>
          </cell>
          <cell r="AK89">
            <v>0</v>
          </cell>
          <cell r="AL89">
            <v>0</v>
          </cell>
          <cell r="AM89">
            <v>0</v>
          </cell>
          <cell r="AN89">
            <v>0</v>
          </cell>
          <cell r="AO89">
            <v>0</v>
          </cell>
          <cell r="AP89">
            <v>0</v>
          </cell>
        </row>
        <row r="90">
          <cell r="AI90">
            <v>-109023.16</v>
          </cell>
          <cell r="AJ90">
            <v>-327069.48</v>
          </cell>
          <cell r="AK90">
            <v>-654138.96</v>
          </cell>
          <cell r="AL90">
            <v>-1090231.6000000001</v>
          </cell>
          <cell r="AM90">
            <v>-1635347.4000000001</v>
          </cell>
          <cell r="AN90">
            <v>-2289486.3600000003</v>
          </cell>
          <cell r="AO90">
            <v>-3052648.4800000004</v>
          </cell>
          <cell r="AP90">
            <v>-3924833.7600000007</v>
          </cell>
        </row>
        <row r="91">
          <cell r="AI91">
            <v>-109023.16</v>
          </cell>
          <cell r="AJ91">
            <v>-327069.48</v>
          </cell>
          <cell r="AK91">
            <v>-654138.96</v>
          </cell>
          <cell r="AL91">
            <v>-1090231.6000000001</v>
          </cell>
          <cell r="AM91">
            <v>-1635347.4000000001</v>
          </cell>
          <cell r="AN91">
            <v>-2289486.3600000003</v>
          </cell>
          <cell r="AO91">
            <v>-3052648.4800000004</v>
          </cell>
          <cell r="AP91">
            <v>-3924833.7600000007</v>
          </cell>
        </row>
        <row r="93">
          <cell r="AI93">
            <v>-109023.16</v>
          </cell>
          <cell r="AJ93">
            <v>-327069.48</v>
          </cell>
          <cell r="AK93">
            <v>-654138.96</v>
          </cell>
          <cell r="AL93">
            <v>-1090231.6000000001</v>
          </cell>
          <cell r="AM93">
            <v>-1635347.4000000001</v>
          </cell>
          <cell r="AN93">
            <v>-2289486.3600000003</v>
          </cell>
          <cell r="AO93">
            <v>-3052648.4800000004</v>
          </cell>
          <cell r="AP93">
            <v>-3924833.7600000007</v>
          </cell>
        </row>
        <row r="96">
          <cell r="AI96">
            <v>0</v>
          </cell>
          <cell r="AJ96">
            <v>0</v>
          </cell>
          <cell r="AK96">
            <v>0</v>
          </cell>
          <cell r="AL96">
            <v>0</v>
          </cell>
          <cell r="AM96">
            <v>0</v>
          </cell>
          <cell r="AN96">
            <v>0</v>
          </cell>
          <cell r="AO96">
            <v>0</v>
          </cell>
          <cell r="AP96">
            <v>0</v>
          </cell>
        </row>
        <row r="97">
          <cell r="AI97">
            <v>0</v>
          </cell>
          <cell r="AJ97">
            <v>0</v>
          </cell>
          <cell r="AK97">
            <v>0</v>
          </cell>
          <cell r="AL97">
            <v>0</v>
          </cell>
          <cell r="AM97">
            <v>0</v>
          </cell>
          <cell r="AN97">
            <v>0</v>
          </cell>
          <cell r="AO97">
            <v>0</v>
          </cell>
          <cell r="AP97">
            <v>0</v>
          </cell>
        </row>
        <row r="98">
          <cell r="AI98">
            <v>0</v>
          </cell>
          <cell r="AJ98">
            <v>0</v>
          </cell>
          <cell r="AK98">
            <v>0</v>
          </cell>
          <cell r="AL98">
            <v>0</v>
          </cell>
          <cell r="AM98">
            <v>0</v>
          </cell>
          <cell r="AN98">
            <v>0</v>
          </cell>
          <cell r="AO98">
            <v>0</v>
          </cell>
          <cell r="AP98">
            <v>0</v>
          </cell>
        </row>
        <row r="100">
          <cell r="AI100">
            <v>0</v>
          </cell>
          <cell r="AJ100">
            <v>0</v>
          </cell>
          <cell r="AK100">
            <v>0</v>
          </cell>
          <cell r="AL100">
            <v>0</v>
          </cell>
          <cell r="AM100">
            <v>0</v>
          </cell>
          <cell r="AN100">
            <v>0</v>
          </cell>
          <cell r="AO100">
            <v>0</v>
          </cell>
          <cell r="AP100">
            <v>0</v>
          </cell>
        </row>
        <row r="101">
          <cell r="AI101">
            <v>416.66</v>
          </cell>
          <cell r="AJ101">
            <v>1249.98</v>
          </cell>
          <cell r="AK101">
            <v>2499.96</v>
          </cell>
          <cell r="AL101">
            <v>4166.6000000000004</v>
          </cell>
          <cell r="AM101">
            <v>6249.9000000000005</v>
          </cell>
          <cell r="AN101">
            <v>8749.86</v>
          </cell>
          <cell r="AO101">
            <v>11666.48</v>
          </cell>
          <cell r="AP101">
            <v>14999.759999999998</v>
          </cell>
        </row>
        <row r="103">
          <cell r="AI103">
            <v>416.66</v>
          </cell>
          <cell r="AJ103">
            <v>1249.98</v>
          </cell>
          <cell r="AK103">
            <v>2499.96</v>
          </cell>
          <cell r="AL103">
            <v>4166.6000000000004</v>
          </cell>
          <cell r="AM103">
            <v>6249.9000000000005</v>
          </cell>
          <cell r="AN103">
            <v>8749.86</v>
          </cell>
          <cell r="AO103">
            <v>11666.48</v>
          </cell>
          <cell r="AP103">
            <v>14999.759999999998</v>
          </cell>
        </row>
        <row r="106">
          <cell r="AI106">
            <v>0</v>
          </cell>
          <cell r="AJ106">
            <v>0</v>
          </cell>
          <cell r="AK106">
            <v>0</v>
          </cell>
          <cell r="AL106">
            <v>0</v>
          </cell>
          <cell r="AM106">
            <v>0</v>
          </cell>
          <cell r="AN106">
            <v>0</v>
          </cell>
          <cell r="AO106">
            <v>0</v>
          </cell>
          <cell r="AP106">
            <v>0</v>
          </cell>
        </row>
        <row r="107">
          <cell r="AI107">
            <v>0</v>
          </cell>
          <cell r="AJ107">
            <v>0</v>
          </cell>
          <cell r="AK107">
            <v>0</v>
          </cell>
          <cell r="AL107">
            <v>0</v>
          </cell>
          <cell r="AM107">
            <v>0</v>
          </cell>
          <cell r="AN107">
            <v>0</v>
          </cell>
          <cell r="AO107">
            <v>0</v>
          </cell>
          <cell r="AP107">
            <v>0</v>
          </cell>
        </row>
        <row r="108">
          <cell r="AI108">
            <v>58826.919999999984</v>
          </cell>
          <cell r="AJ108">
            <v>168948.81999999995</v>
          </cell>
          <cell r="AK108">
            <v>237812.08000000002</v>
          </cell>
          <cell r="AL108">
            <v>304079.1399999999</v>
          </cell>
          <cell r="AM108">
            <v>319977.94999999972</v>
          </cell>
          <cell r="AN108">
            <v>298706.95999999961</v>
          </cell>
          <cell r="AO108">
            <v>279183.70999999938</v>
          </cell>
          <cell r="AP108">
            <v>247141.15999999922</v>
          </cell>
        </row>
        <row r="109">
          <cell r="AI109">
            <v>0</v>
          </cell>
          <cell r="AJ109">
            <v>0</v>
          </cell>
          <cell r="AK109">
            <v>0</v>
          </cell>
          <cell r="AL109">
            <v>0</v>
          </cell>
          <cell r="AM109">
            <v>0</v>
          </cell>
          <cell r="AN109">
            <v>0</v>
          </cell>
          <cell r="AO109">
            <v>0</v>
          </cell>
          <cell r="AP109">
            <v>0</v>
          </cell>
        </row>
        <row r="110">
          <cell r="AI110">
            <v>58826.919999999984</v>
          </cell>
          <cell r="AJ110">
            <v>168948.81999999995</v>
          </cell>
          <cell r="AK110">
            <v>237812.08000000002</v>
          </cell>
          <cell r="AL110">
            <v>304079.1399999999</v>
          </cell>
          <cell r="AM110">
            <v>319977.94999999972</v>
          </cell>
          <cell r="AN110">
            <v>298706.95999999961</v>
          </cell>
          <cell r="AO110">
            <v>279183.70999999938</v>
          </cell>
          <cell r="AP110">
            <v>247141.15999999922</v>
          </cell>
        </row>
        <row r="112">
          <cell r="AI112">
            <v>59243.579999999987</v>
          </cell>
          <cell r="AJ112">
            <v>170198.79999999996</v>
          </cell>
          <cell r="AK112">
            <v>240312.04</v>
          </cell>
          <cell r="AL112">
            <v>308245.73999999987</v>
          </cell>
          <cell r="AM112">
            <v>326227.84999999974</v>
          </cell>
          <cell r="AN112">
            <v>307456.8199999996</v>
          </cell>
          <cell r="AO112">
            <v>290850.18999999936</v>
          </cell>
          <cell r="AP112">
            <v>262140.91999999923</v>
          </cell>
        </row>
        <row r="114">
          <cell r="AI114">
            <v>168266.74</v>
          </cell>
          <cell r="AJ114">
            <v>497268.27999999991</v>
          </cell>
          <cell r="AK114">
            <v>894451</v>
          </cell>
          <cell r="AL114">
            <v>1398477.3399999999</v>
          </cell>
          <cell r="AM114">
            <v>1961575.25</v>
          </cell>
          <cell r="AN114">
            <v>2596943.1799999997</v>
          </cell>
          <cell r="AO114">
            <v>3343498.67</v>
          </cell>
          <cell r="AP114">
            <v>4186974.6799999997</v>
          </cell>
        </row>
        <row r="116">
          <cell r="AI116">
            <v>40544</v>
          </cell>
          <cell r="AJ116">
            <v>40575</v>
          </cell>
          <cell r="AK116">
            <v>40603</v>
          </cell>
          <cell r="AL116">
            <v>40634</v>
          </cell>
          <cell r="AM116">
            <v>40664</v>
          </cell>
          <cell r="AN116">
            <v>40695</v>
          </cell>
          <cell r="AO116">
            <v>40725</v>
          </cell>
          <cell r="AP116">
            <v>40756</v>
          </cell>
        </row>
        <row r="118">
          <cell r="AI118">
            <v>0</v>
          </cell>
          <cell r="AJ118">
            <v>0</v>
          </cell>
          <cell r="AK118">
            <v>0</v>
          </cell>
          <cell r="AL118">
            <v>0</v>
          </cell>
          <cell r="AM118">
            <v>0</v>
          </cell>
          <cell r="AN118">
            <v>0</v>
          </cell>
          <cell r="AO118">
            <v>0</v>
          </cell>
          <cell r="AP118">
            <v>0</v>
          </cell>
        </row>
        <row r="119">
          <cell r="AI119">
            <v>0</v>
          </cell>
          <cell r="AJ119">
            <v>0</v>
          </cell>
          <cell r="AK119">
            <v>0</v>
          </cell>
          <cell r="AL119">
            <v>0</v>
          </cell>
          <cell r="AM119">
            <v>0</v>
          </cell>
          <cell r="AN119">
            <v>0</v>
          </cell>
          <cell r="AO119">
            <v>0</v>
          </cell>
          <cell r="AP119">
            <v>0</v>
          </cell>
        </row>
        <row r="120">
          <cell r="AI120">
            <v>0</v>
          </cell>
          <cell r="AJ120">
            <v>0</v>
          </cell>
          <cell r="AK120">
            <v>0</v>
          </cell>
          <cell r="AL120">
            <v>0</v>
          </cell>
          <cell r="AM120">
            <v>0</v>
          </cell>
          <cell r="AN120">
            <v>0</v>
          </cell>
          <cell r="AO120">
            <v>0</v>
          </cell>
          <cell r="AP120">
            <v>0</v>
          </cell>
        </row>
        <row r="121">
          <cell r="AI121">
            <v>0</v>
          </cell>
          <cell r="AJ121">
            <v>0</v>
          </cell>
          <cell r="AK121">
            <v>0</v>
          </cell>
          <cell r="AL121">
            <v>0</v>
          </cell>
          <cell r="AM121">
            <v>0</v>
          </cell>
          <cell r="AN121">
            <v>0</v>
          </cell>
          <cell r="AO121">
            <v>0</v>
          </cell>
          <cell r="AP121">
            <v>0</v>
          </cell>
        </row>
        <row r="122">
          <cell r="AI122">
            <v>-200745.11</v>
          </cell>
          <cell r="AJ122">
            <v>-195715.7</v>
          </cell>
          <cell r="AK122">
            <v>-120110.81</v>
          </cell>
          <cell r="AL122">
            <v>-153335.45999999996</v>
          </cell>
          <cell r="AM122">
            <v>-113851.46999999997</v>
          </cell>
          <cell r="AN122">
            <v>-110518.58999999997</v>
          </cell>
          <cell r="AO122">
            <v>-161741.67999999993</v>
          </cell>
          <cell r="AP122">
            <v>-129994.59000000008</v>
          </cell>
        </row>
        <row r="123">
          <cell r="AI123">
            <v>-200745.11</v>
          </cell>
          <cell r="AJ123">
            <v>-195715.7</v>
          </cell>
          <cell r="AK123">
            <v>-120110.81</v>
          </cell>
          <cell r="AL123">
            <v>-153335.45999999996</v>
          </cell>
          <cell r="AM123">
            <v>-113851.46999999997</v>
          </cell>
          <cell r="AN123">
            <v>-110518.58999999997</v>
          </cell>
          <cell r="AO123">
            <v>-161741.67999999993</v>
          </cell>
          <cell r="AP123">
            <v>-129994.59000000008</v>
          </cell>
        </row>
        <row r="124">
          <cell r="AI124">
            <v>0</v>
          </cell>
          <cell r="AJ124">
            <v>0</v>
          </cell>
          <cell r="AK124">
            <v>0</v>
          </cell>
          <cell r="AL124">
            <v>0</v>
          </cell>
          <cell r="AM124">
            <v>0</v>
          </cell>
          <cell r="AN124">
            <v>0</v>
          </cell>
          <cell r="AO124">
            <v>0</v>
          </cell>
          <cell r="AP124">
            <v>0</v>
          </cell>
        </row>
        <row r="125">
          <cell r="AI125">
            <v>0</v>
          </cell>
          <cell r="AJ125">
            <v>0</v>
          </cell>
          <cell r="AK125">
            <v>0</v>
          </cell>
          <cell r="AL125">
            <v>0</v>
          </cell>
          <cell r="AM125">
            <v>0</v>
          </cell>
          <cell r="AN125">
            <v>0</v>
          </cell>
          <cell r="AO125">
            <v>0</v>
          </cell>
          <cell r="AP125">
            <v>0</v>
          </cell>
        </row>
        <row r="126">
          <cell r="AI126">
            <v>0</v>
          </cell>
          <cell r="AJ126">
            <v>0</v>
          </cell>
          <cell r="AK126">
            <v>0</v>
          </cell>
          <cell r="AL126">
            <v>0</v>
          </cell>
          <cell r="AM126">
            <v>0</v>
          </cell>
          <cell r="AN126">
            <v>0</v>
          </cell>
          <cell r="AO126">
            <v>0</v>
          </cell>
          <cell r="AP126">
            <v>0</v>
          </cell>
        </row>
        <row r="127">
          <cell r="AI127">
            <v>0</v>
          </cell>
          <cell r="AJ127">
            <v>0</v>
          </cell>
          <cell r="AK127">
            <v>0</v>
          </cell>
          <cell r="AL127">
            <v>0</v>
          </cell>
          <cell r="AM127">
            <v>0</v>
          </cell>
          <cell r="AN127">
            <v>0</v>
          </cell>
          <cell r="AO127">
            <v>0</v>
          </cell>
          <cell r="AP127">
            <v>0</v>
          </cell>
        </row>
        <row r="128">
          <cell r="AI128">
            <v>0</v>
          </cell>
          <cell r="AJ128">
            <v>0</v>
          </cell>
          <cell r="AK128">
            <v>0</v>
          </cell>
          <cell r="AL128">
            <v>0</v>
          </cell>
          <cell r="AM128">
            <v>0</v>
          </cell>
          <cell r="AN128">
            <v>0</v>
          </cell>
          <cell r="AO128">
            <v>0</v>
          </cell>
          <cell r="AP128">
            <v>0</v>
          </cell>
        </row>
        <row r="129">
          <cell r="AI129">
            <v>0</v>
          </cell>
          <cell r="AJ129">
            <v>0</v>
          </cell>
          <cell r="AK129">
            <v>0</v>
          </cell>
          <cell r="AL129">
            <v>0</v>
          </cell>
          <cell r="AM129">
            <v>0</v>
          </cell>
          <cell r="AN129">
            <v>0</v>
          </cell>
          <cell r="AO129">
            <v>0</v>
          </cell>
          <cell r="AP129">
            <v>0</v>
          </cell>
        </row>
        <row r="130">
          <cell r="AI130">
            <v>0</v>
          </cell>
          <cell r="AJ130">
            <v>0</v>
          </cell>
          <cell r="AK130">
            <v>0</v>
          </cell>
          <cell r="AL130">
            <v>0</v>
          </cell>
          <cell r="AM130">
            <v>0</v>
          </cell>
          <cell r="AN130">
            <v>0</v>
          </cell>
          <cell r="AO130">
            <v>0</v>
          </cell>
          <cell r="AP130">
            <v>0</v>
          </cell>
        </row>
        <row r="131">
          <cell r="AI131">
            <v>0</v>
          </cell>
          <cell r="AJ131">
            <v>0</v>
          </cell>
          <cell r="AK131">
            <v>0</v>
          </cell>
          <cell r="AL131">
            <v>0</v>
          </cell>
          <cell r="AM131">
            <v>0</v>
          </cell>
          <cell r="AN131">
            <v>0</v>
          </cell>
          <cell r="AO131">
            <v>0</v>
          </cell>
          <cell r="AP131">
            <v>0</v>
          </cell>
        </row>
        <row r="132">
          <cell r="AI132">
            <v>0</v>
          </cell>
          <cell r="AJ132">
            <v>0</v>
          </cell>
          <cell r="AK132">
            <v>0</v>
          </cell>
          <cell r="AL132">
            <v>0</v>
          </cell>
          <cell r="AM132">
            <v>0</v>
          </cell>
          <cell r="AN132">
            <v>0</v>
          </cell>
          <cell r="AO132">
            <v>0</v>
          </cell>
          <cell r="AP132">
            <v>0</v>
          </cell>
        </row>
        <row r="133">
          <cell r="AI133">
            <v>0</v>
          </cell>
          <cell r="AJ133">
            <v>0</v>
          </cell>
          <cell r="AK133">
            <v>0</v>
          </cell>
          <cell r="AL133">
            <v>0</v>
          </cell>
          <cell r="AM133">
            <v>0</v>
          </cell>
          <cell r="AN133">
            <v>0</v>
          </cell>
          <cell r="AO133">
            <v>0</v>
          </cell>
          <cell r="AP133">
            <v>0</v>
          </cell>
        </row>
        <row r="134">
          <cell r="AI134">
            <v>-200745.11</v>
          </cell>
          <cell r="AJ134">
            <v>-195715.7</v>
          </cell>
          <cell r="AK134">
            <v>-120110.81</v>
          </cell>
          <cell r="AL134">
            <v>-153335.45999999996</v>
          </cell>
          <cell r="AM134">
            <v>-113851.46999999997</v>
          </cell>
          <cell r="AN134">
            <v>-110518.58999999997</v>
          </cell>
          <cell r="AO134">
            <v>-161741.67999999993</v>
          </cell>
          <cell r="AP134">
            <v>-129994.59000000008</v>
          </cell>
        </row>
        <row r="135">
          <cell r="AI135">
            <v>0</v>
          </cell>
          <cell r="AJ135">
            <v>-200745.11</v>
          </cell>
          <cell r="AK135">
            <v>-396460.81</v>
          </cell>
          <cell r="AL135">
            <v>-516571.62</v>
          </cell>
          <cell r="AM135">
            <v>-669907.07999999996</v>
          </cell>
          <cell r="AN135">
            <v>-783758.54999999993</v>
          </cell>
          <cell r="AO135">
            <v>-894277.1399999999</v>
          </cell>
          <cell r="AP135">
            <v>-1056018.8199999998</v>
          </cell>
        </row>
        <row r="136">
          <cell r="AI136">
            <v>-200745.11</v>
          </cell>
          <cell r="AJ136">
            <v>-396460.81</v>
          </cell>
          <cell r="AK136">
            <v>-516571.62</v>
          </cell>
          <cell r="AL136">
            <v>-669907.07999999996</v>
          </cell>
          <cell r="AM136">
            <v>-783758.54999999993</v>
          </cell>
          <cell r="AN136">
            <v>-894277.1399999999</v>
          </cell>
          <cell r="AO136">
            <v>-1056018.8199999998</v>
          </cell>
          <cell r="AP136">
            <v>-1186013.4099999999</v>
          </cell>
        </row>
        <row r="141">
          <cell r="AI141">
            <v>31</v>
          </cell>
          <cell r="AJ141">
            <v>59</v>
          </cell>
          <cell r="AK141">
            <v>90</v>
          </cell>
          <cell r="AL141">
            <v>120</v>
          </cell>
          <cell r="AM141">
            <v>151</v>
          </cell>
          <cell r="AN141">
            <v>181</v>
          </cell>
          <cell r="AO141">
            <v>212</v>
          </cell>
          <cell r="AP141">
            <v>243</v>
          </cell>
          <cell r="AQ141">
            <v>273</v>
          </cell>
          <cell r="AR141">
            <v>304</v>
          </cell>
          <cell r="AS141">
            <v>334</v>
          </cell>
          <cell r="AT141">
            <v>365</v>
          </cell>
        </row>
        <row r="142">
          <cell r="AI142">
            <v>744</v>
          </cell>
          <cell r="AJ142">
            <v>1416</v>
          </cell>
          <cell r="AK142">
            <v>2160</v>
          </cell>
          <cell r="AL142">
            <v>2880</v>
          </cell>
          <cell r="AM142">
            <v>3624</v>
          </cell>
          <cell r="AN142">
            <v>4344</v>
          </cell>
          <cell r="AO142">
            <v>5088</v>
          </cell>
          <cell r="AP142">
            <v>5832</v>
          </cell>
          <cell r="AQ142">
            <v>6552</v>
          </cell>
          <cell r="AR142">
            <v>7296</v>
          </cell>
          <cell r="AS142">
            <v>8016</v>
          </cell>
          <cell r="AT142">
            <v>8760</v>
          </cell>
        </row>
        <row r="143">
          <cell r="AI143">
            <v>8184</v>
          </cell>
          <cell r="AJ143">
            <v>15576</v>
          </cell>
          <cell r="AK143">
            <v>23760</v>
          </cell>
          <cell r="AL143">
            <v>31680</v>
          </cell>
          <cell r="AM143">
            <v>39864</v>
          </cell>
          <cell r="AN143">
            <v>47784</v>
          </cell>
          <cell r="AO143">
            <v>55968</v>
          </cell>
          <cell r="AP143">
            <v>64152</v>
          </cell>
          <cell r="AQ143">
            <v>72072</v>
          </cell>
          <cell r="AR143">
            <v>80256</v>
          </cell>
          <cell r="AS143">
            <v>88176</v>
          </cell>
          <cell r="AT143">
            <v>96360</v>
          </cell>
        </row>
        <row r="144">
          <cell r="AI144">
            <v>10639.2</v>
          </cell>
          <cell r="AJ144">
            <v>20248.800000000003</v>
          </cell>
          <cell r="AK144">
            <v>30888.000000000004</v>
          </cell>
          <cell r="AL144">
            <v>41184</v>
          </cell>
          <cell r="AM144">
            <v>51823.199999999997</v>
          </cell>
          <cell r="AN144">
            <v>62119.199999999997</v>
          </cell>
          <cell r="AO144">
            <v>72758.399999999994</v>
          </cell>
          <cell r="AP144">
            <v>83397.599999999991</v>
          </cell>
          <cell r="AQ144">
            <v>93693.599999999991</v>
          </cell>
          <cell r="AR144">
            <v>104332.79999999999</v>
          </cell>
          <cell r="AS144">
            <v>114628.79999999999</v>
          </cell>
          <cell r="AT144">
            <v>125267.99999999999</v>
          </cell>
        </row>
        <row r="200">
          <cell r="AI200">
            <v>2258</v>
          </cell>
          <cell r="AJ200">
            <v>4368</v>
          </cell>
          <cell r="AK200">
            <v>5698</v>
          </cell>
          <cell r="AL200">
            <v>7324.1149999999998</v>
          </cell>
          <cell r="AM200">
            <v>8499.1149999999998</v>
          </cell>
          <cell r="AN200">
            <v>9734.1149999999998</v>
          </cell>
          <cell r="AO200">
            <v>11603.127</v>
          </cell>
          <cell r="AP200">
            <v>12917.529</v>
          </cell>
          <cell r="AQ200">
            <v>14257.529</v>
          </cell>
          <cell r="AR200">
            <v>16484.400858362747</v>
          </cell>
          <cell r="AS200">
            <v>18550.570623853957</v>
          </cell>
          <cell r="AT200">
            <v>21328.421086347695</v>
          </cell>
        </row>
        <row r="201">
          <cell r="AI201">
            <v>3.03494623655914</v>
          </cell>
          <cell r="AJ201">
            <v>3.0847457627118646</v>
          </cell>
          <cell r="AK201">
            <v>2.6379629629629631</v>
          </cell>
          <cell r="AL201">
            <v>2.543095486111111</v>
          </cell>
          <cell r="AM201">
            <v>2.3452304083885207</v>
          </cell>
          <cell r="AN201">
            <v>2.2408183701657456</v>
          </cell>
          <cell r="AO201">
            <v>2.2804887971698116</v>
          </cell>
          <cell r="AP201">
            <v>2.2149398148148149</v>
          </cell>
          <cell r="AQ201">
            <v>2.1760575396825397</v>
          </cell>
          <cell r="AR201">
            <v>2.2593751176484029</v>
          </cell>
          <cell r="AS201">
            <v>2.3141929420975496</v>
          </cell>
          <cell r="AT201">
            <v>2.4347512655648051</v>
          </cell>
        </row>
        <row r="202">
          <cell r="AI202">
            <v>0.21223400255658317</v>
          </cell>
          <cell r="AJ202">
            <v>0.21571648690292755</v>
          </cell>
          <cell r="AK202">
            <v>0.18447293447293445</v>
          </cell>
          <cell r="AL202">
            <v>0.17783884518259518</v>
          </cell>
          <cell r="AM202">
            <v>0.16400212646073573</v>
          </cell>
          <cell r="AN202">
            <v>0.15670058532627593</v>
          </cell>
          <cell r="AO202">
            <v>0.15947474106082599</v>
          </cell>
          <cell r="AP202">
            <v>0.15489089614089616</v>
          </cell>
          <cell r="AQ202">
            <v>0.15217185592185595</v>
          </cell>
          <cell r="AR202">
            <v>0.15799825997541281</v>
          </cell>
          <cell r="AS202">
            <v>0.16183167427255593</v>
          </cell>
          <cell r="AT202">
            <v>0.17026232626327312</v>
          </cell>
        </row>
        <row r="204">
          <cell r="AI204">
            <v>0</v>
          </cell>
          <cell r="AJ204">
            <v>0</v>
          </cell>
          <cell r="AK204">
            <v>0</v>
          </cell>
          <cell r="AL204">
            <v>0</v>
          </cell>
          <cell r="AM204">
            <v>0</v>
          </cell>
          <cell r="AN204">
            <v>0</v>
          </cell>
          <cell r="AO204">
            <v>0</v>
          </cell>
          <cell r="AP204">
            <v>0</v>
          </cell>
          <cell r="AQ204">
            <v>0</v>
          </cell>
          <cell r="AR204">
            <v>0</v>
          </cell>
          <cell r="AS204">
            <v>0</v>
          </cell>
          <cell r="AT204">
            <v>0</v>
          </cell>
        </row>
        <row r="205">
          <cell r="AI205">
            <v>0</v>
          </cell>
          <cell r="AJ205">
            <v>0</v>
          </cell>
          <cell r="AK205">
            <v>0</v>
          </cell>
          <cell r="AL205">
            <v>0</v>
          </cell>
          <cell r="AM205">
            <v>0</v>
          </cell>
          <cell r="AN205">
            <v>0</v>
          </cell>
          <cell r="AO205">
            <v>0</v>
          </cell>
          <cell r="AP205">
            <v>0</v>
          </cell>
          <cell r="AQ205">
            <v>0</v>
          </cell>
          <cell r="AR205">
            <v>0</v>
          </cell>
          <cell r="AS205">
            <v>0</v>
          </cell>
          <cell r="AT205">
            <v>0</v>
          </cell>
        </row>
        <row r="206">
          <cell r="AI206">
            <v>0</v>
          </cell>
          <cell r="AJ206">
            <v>0</v>
          </cell>
          <cell r="AK206">
            <v>0</v>
          </cell>
          <cell r="AL206">
            <v>0</v>
          </cell>
          <cell r="AM206">
            <v>0</v>
          </cell>
          <cell r="AN206">
            <v>0</v>
          </cell>
          <cell r="AO206">
            <v>0</v>
          </cell>
          <cell r="AP206">
            <v>0</v>
          </cell>
          <cell r="AQ206">
            <v>0</v>
          </cell>
          <cell r="AR206">
            <v>0</v>
          </cell>
          <cell r="AS206">
            <v>0</v>
          </cell>
          <cell r="AT206">
            <v>0</v>
          </cell>
        </row>
        <row r="224">
          <cell r="AI224">
            <v>0</v>
          </cell>
          <cell r="AJ224">
            <v>0</v>
          </cell>
          <cell r="AK224">
            <v>0</v>
          </cell>
          <cell r="AL224">
            <v>0</v>
          </cell>
          <cell r="AM224">
            <v>0</v>
          </cell>
          <cell r="AN224">
            <v>0</v>
          </cell>
          <cell r="AO224">
            <v>0</v>
          </cell>
          <cell r="AP224">
            <v>0</v>
          </cell>
          <cell r="AQ224">
            <v>0</v>
          </cell>
          <cell r="AR224">
            <v>0</v>
          </cell>
          <cell r="AS224">
            <v>0</v>
          </cell>
          <cell r="AT224">
            <v>0</v>
          </cell>
        </row>
        <row r="225">
          <cell r="AI225">
            <v>0</v>
          </cell>
          <cell r="AJ225">
            <v>0</v>
          </cell>
          <cell r="AK225">
            <v>0</v>
          </cell>
          <cell r="AL225">
            <v>0</v>
          </cell>
          <cell r="AM225">
            <v>0</v>
          </cell>
          <cell r="AN225">
            <v>0</v>
          </cell>
          <cell r="AO225">
            <v>0</v>
          </cell>
          <cell r="AP225">
            <v>0</v>
          </cell>
          <cell r="AQ225">
            <v>0</v>
          </cell>
          <cell r="AR225">
            <v>0</v>
          </cell>
          <cell r="AS225">
            <v>0</v>
          </cell>
          <cell r="AT225">
            <v>0</v>
          </cell>
        </row>
        <row r="226">
          <cell r="AI226">
            <v>0</v>
          </cell>
          <cell r="AJ226">
            <v>0</v>
          </cell>
          <cell r="AK226">
            <v>0</v>
          </cell>
          <cell r="AL226">
            <v>0</v>
          </cell>
          <cell r="AM226">
            <v>0</v>
          </cell>
          <cell r="AN226">
            <v>0</v>
          </cell>
          <cell r="AO226">
            <v>0</v>
          </cell>
          <cell r="AP226">
            <v>0</v>
          </cell>
          <cell r="AQ226">
            <v>0</v>
          </cell>
          <cell r="AR226">
            <v>0</v>
          </cell>
          <cell r="AS226">
            <v>0</v>
          </cell>
          <cell r="AT226">
            <v>0</v>
          </cell>
        </row>
        <row r="227">
          <cell r="AI227">
            <v>0</v>
          </cell>
          <cell r="AJ227">
            <v>0</v>
          </cell>
          <cell r="AK227">
            <v>0</v>
          </cell>
          <cell r="AL227">
            <v>0</v>
          </cell>
          <cell r="AM227">
            <v>0</v>
          </cell>
          <cell r="AN227">
            <v>0</v>
          </cell>
          <cell r="AO227">
            <v>0</v>
          </cell>
          <cell r="AP227">
            <v>0</v>
          </cell>
          <cell r="AQ227">
            <v>0</v>
          </cell>
          <cell r="AR227">
            <v>0</v>
          </cell>
          <cell r="AS227">
            <v>0</v>
          </cell>
          <cell r="AT227">
            <v>0</v>
          </cell>
        </row>
        <row r="239">
          <cell r="AI239">
            <v>0</v>
          </cell>
          <cell r="AJ239">
            <v>0</v>
          </cell>
          <cell r="AK239">
            <v>0</v>
          </cell>
          <cell r="AL239">
            <v>0</v>
          </cell>
          <cell r="AM239">
            <v>0</v>
          </cell>
          <cell r="AN239">
            <v>0</v>
          </cell>
          <cell r="AO239">
            <v>0</v>
          </cell>
          <cell r="AP239">
            <v>0</v>
          </cell>
          <cell r="AQ239">
            <v>0</v>
          </cell>
          <cell r="AR239">
            <v>0</v>
          </cell>
          <cell r="AS239">
            <v>0</v>
          </cell>
          <cell r="AT239">
            <v>0</v>
          </cell>
        </row>
        <row r="240">
          <cell r="AI240">
            <v>0.97499999999999998</v>
          </cell>
          <cell r="AJ240">
            <v>0.96599999999999997</v>
          </cell>
          <cell r="AK240">
            <v>0.97000000000000008</v>
          </cell>
          <cell r="AL240">
            <v>0.96975000000000011</v>
          </cell>
          <cell r="AM240">
            <v>0.97040000000000004</v>
          </cell>
          <cell r="AN240">
            <v>0.96966666666666679</v>
          </cell>
          <cell r="AO240">
            <v>0.9711428571428572</v>
          </cell>
          <cell r="AP240">
            <v>0.97225000000000006</v>
          </cell>
          <cell r="AQ240">
            <v>0.97311111111111126</v>
          </cell>
          <cell r="AR240">
            <v>0.97260600000000008</v>
          </cell>
          <cell r="AS240">
            <v>0.97219272727272721</v>
          </cell>
          <cell r="AT240">
            <v>0.97184833333333331</v>
          </cell>
        </row>
        <row r="244">
          <cell r="AI244">
            <v>0.97699999999999998</v>
          </cell>
          <cell r="AJ244">
            <v>0.96750000000000003</v>
          </cell>
          <cell r="AK244">
            <v>0.97100000000000009</v>
          </cell>
          <cell r="AL244">
            <v>0.97050000000000014</v>
          </cell>
          <cell r="AM244">
            <v>0.97180000000000022</v>
          </cell>
          <cell r="AN244">
            <v>0.9726666666666669</v>
          </cell>
          <cell r="AO244">
            <v>0.97471428571428587</v>
          </cell>
          <cell r="AP244">
            <v>0.97662500000000019</v>
          </cell>
          <cell r="AQ244">
            <v>0.97700000000000009</v>
          </cell>
          <cell r="AR244">
            <v>0.97630000000000017</v>
          </cell>
          <cell r="AS244">
            <v>0.97572727272727289</v>
          </cell>
          <cell r="AT244">
            <v>0.97525000000000028</v>
          </cell>
        </row>
        <row r="248">
          <cell r="AI248">
            <v>0</v>
          </cell>
          <cell r="AJ248">
            <v>0</v>
          </cell>
          <cell r="AK248">
            <v>0</v>
          </cell>
          <cell r="AL248">
            <v>0</v>
          </cell>
          <cell r="AM248">
            <v>0</v>
          </cell>
          <cell r="AN248">
            <v>0</v>
          </cell>
          <cell r="AO248">
            <v>0</v>
          </cell>
          <cell r="AP248">
            <v>0</v>
          </cell>
          <cell r="AQ248">
            <v>0</v>
          </cell>
          <cell r="AR248">
            <v>0</v>
          </cell>
          <cell r="AS248">
            <v>0</v>
          </cell>
          <cell r="AT248">
            <v>0</v>
          </cell>
        </row>
        <row r="266">
          <cell r="AI266">
            <v>2938.5525553652751</v>
          </cell>
          <cell r="AJ266">
            <v>5854.1476688917583</v>
          </cell>
          <cell r="AK266">
            <v>8035.1046435769222</v>
          </cell>
          <cell r="AL266">
            <v>9665.083014131098</v>
          </cell>
          <cell r="AM266">
            <v>10973.657198942197</v>
          </cell>
          <cell r="AN266">
            <v>12098.571849042966</v>
          </cell>
          <cell r="AO266">
            <v>13384.188592015274</v>
          </cell>
          <cell r="AP266">
            <v>14509.103242116043</v>
          </cell>
          <cell r="AQ266">
            <v>15909.507194282307</v>
          </cell>
          <cell r="AR266">
            <v>18136.379052645054</v>
          </cell>
          <cell r="AS266">
            <v>20202.548818136263</v>
          </cell>
          <cell r="AT266">
            <v>22980.399280630001</v>
          </cell>
        </row>
        <row r="267">
          <cell r="AI267">
            <v>0.96806000000000003</v>
          </cell>
          <cell r="AJ267">
            <v>0.96806000000000003</v>
          </cell>
          <cell r="AK267">
            <v>0.96806000000000003</v>
          </cell>
          <cell r="AL267">
            <v>0.96806000000000003</v>
          </cell>
          <cell r="AM267">
            <v>0.96806000000000003</v>
          </cell>
          <cell r="AN267">
            <v>0.96806000000000003</v>
          </cell>
          <cell r="AO267">
            <v>0.96806000000000014</v>
          </cell>
          <cell r="AP267">
            <v>0.96806000000000014</v>
          </cell>
          <cell r="AQ267">
            <v>0.96806000000000003</v>
          </cell>
          <cell r="AR267">
            <v>0.96806000000000003</v>
          </cell>
          <cell r="AS267">
            <v>0.96805999999999992</v>
          </cell>
          <cell r="AT267">
            <v>0.96805999999999992</v>
          </cell>
        </row>
        <row r="268">
          <cell r="AI268">
            <v>0.97</v>
          </cell>
          <cell r="AJ268">
            <v>0.97</v>
          </cell>
          <cell r="AK268">
            <v>0.97000000000000008</v>
          </cell>
          <cell r="AL268">
            <v>0.97</v>
          </cell>
          <cell r="AM268">
            <v>0.97</v>
          </cell>
          <cell r="AN268">
            <v>0.96999999999999986</v>
          </cell>
          <cell r="AO268">
            <v>0.96999999999999986</v>
          </cell>
          <cell r="AP268">
            <v>0.96999999999999986</v>
          </cell>
          <cell r="AQ268">
            <v>0.96999999999999986</v>
          </cell>
          <cell r="AR268">
            <v>0.97</v>
          </cell>
          <cell r="AS268">
            <v>0.97</v>
          </cell>
          <cell r="AT268">
            <v>0.97000000000000008</v>
          </cell>
        </row>
        <row r="269">
          <cell r="AI269">
            <v>0.27620051840037552</v>
          </cell>
          <cell r="AJ269">
            <v>0.28911084453852859</v>
          </cell>
          <cell r="AK269">
            <v>0.26013677297257581</v>
          </cell>
          <cell r="AL269">
            <v>0.23468053161740235</v>
          </cell>
          <cell r="AM269">
            <v>0.21175182541684415</v>
          </cell>
          <cell r="AN269">
            <v>0.19476380650496089</v>
          </cell>
          <cell r="AO269">
            <v>0.18395386088775009</v>
          </cell>
          <cell r="AP269">
            <v>0.17397506933192375</v>
          </cell>
          <cell r="AQ269">
            <v>0.16980356389638468</v>
          </cell>
          <cell r="AR269">
            <v>0.17383199772885474</v>
          </cell>
          <cell r="AS269">
            <v>0.17624322001221565</v>
          </cell>
          <cell r="AT269">
            <v>0.18344987770723573</v>
          </cell>
        </row>
        <row r="272">
          <cell r="AI272">
            <v>200745.11</v>
          </cell>
          <cell r="AJ272">
            <v>396460.81</v>
          </cell>
          <cell r="AK272">
            <v>516571.62</v>
          </cell>
          <cell r="AL272">
            <v>669907.07999999996</v>
          </cell>
          <cell r="AM272">
            <v>783758.54999999993</v>
          </cell>
          <cell r="AN272">
            <v>894277.1399999999</v>
          </cell>
          <cell r="AO272">
            <v>1056018.8199999998</v>
          </cell>
          <cell r="AP272">
            <v>1186013.4099999999</v>
          </cell>
          <cell r="AQ272">
            <v>1308626.99</v>
          </cell>
          <cell r="AR272">
            <v>1511296.8247014519</v>
          </cell>
          <cell r="AS272">
            <v>1699341.0012285723</v>
          </cell>
          <cell r="AT272">
            <v>1952155.9496705898</v>
          </cell>
        </row>
        <row r="276">
          <cell r="AI276">
            <v>63.300000000000011</v>
          </cell>
          <cell r="AJ276">
            <v>2690.52</v>
          </cell>
          <cell r="AK276">
            <v>5333.68</v>
          </cell>
          <cell r="AL276">
            <v>7702.7900000000009</v>
          </cell>
          <cell r="AM276">
            <v>10041.790000000001</v>
          </cell>
          <cell r="AN276">
            <v>12336.080000000002</v>
          </cell>
          <cell r="AO276">
            <v>14622.680000000002</v>
          </cell>
          <cell r="AP276">
            <v>16462.560000000001</v>
          </cell>
          <cell r="AQ276">
            <v>18848.11</v>
          </cell>
          <cell r="AR276">
            <v>21661.443333333333</v>
          </cell>
          <cell r="AS276">
            <v>24474.776666666665</v>
          </cell>
          <cell r="AT276">
            <v>27288.109999999997</v>
          </cell>
        </row>
        <row r="277">
          <cell r="AI277">
            <v>8000</v>
          </cell>
          <cell r="AJ277">
            <v>16000</v>
          </cell>
          <cell r="AK277">
            <v>41937.9</v>
          </cell>
          <cell r="AL277">
            <v>63582.5</v>
          </cell>
          <cell r="AM277">
            <v>92730.93</v>
          </cell>
          <cell r="AN277">
            <v>105719.40999999999</v>
          </cell>
          <cell r="AO277">
            <v>130348.93999999999</v>
          </cell>
          <cell r="AP277">
            <v>138348.94</v>
          </cell>
          <cell r="AQ277">
            <v>177499.91999999998</v>
          </cell>
          <cell r="AR277">
            <v>194743.50333333333</v>
          </cell>
          <cell r="AS277">
            <v>211987.08666666667</v>
          </cell>
          <cell r="AT277">
            <v>529230.67000000004</v>
          </cell>
        </row>
        <row r="278">
          <cell r="AI278">
            <v>11046.09</v>
          </cell>
          <cell r="AJ278">
            <v>22092.18</v>
          </cell>
          <cell r="AK278">
            <v>33138.270000000004</v>
          </cell>
          <cell r="AL278">
            <v>44184.36</v>
          </cell>
          <cell r="AM278">
            <v>55230.45</v>
          </cell>
          <cell r="AN278">
            <v>66276.539999999994</v>
          </cell>
          <cell r="AO278">
            <v>77322.62999999999</v>
          </cell>
          <cell r="AP278">
            <v>88368.719999999987</v>
          </cell>
          <cell r="AQ278">
            <v>99414.809999999983</v>
          </cell>
          <cell r="AR278">
            <v>110460.80999999998</v>
          </cell>
          <cell r="AS278">
            <v>118794.14333333331</v>
          </cell>
          <cell r="AT278">
            <v>127127.47666666664</v>
          </cell>
        </row>
        <row r="279">
          <cell r="AI279">
            <v>6428.89</v>
          </cell>
          <cell r="AJ279">
            <v>12857.78</v>
          </cell>
          <cell r="AK279">
            <v>19286.670000000002</v>
          </cell>
          <cell r="AL279">
            <v>24141.4</v>
          </cell>
          <cell r="AM279">
            <v>30570.260000000002</v>
          </cell>
          <cell r="AN279">
            <v>36746.03</v>
          </cell>
          <cell r="AO279">
            <v>42921.8</v>
          </cell>
          <cell r="AP279">
            <v>49097.570000000007</v>
          </cell>
          <cell r="AQ279">
            <v>55273.340000000011</v>
          </cell>
          <cell r="AR279">
            <v>61957.06425000001</v>
          </cell>
          <cell r="AS279">
            <v>68640.78850000001</v>
          </cell>
          <cell r="AT279">
            <v>75324.512750000009</v>
          </cell>
        </row>
        <row r="280">
          <cell r="AI280">
            <v>4298.05</v>
          </cell>
          <cell r="AJ280">
            <v>8596.1</v>
          </cell>
          <cell r="AK280">
            <v>12894.150000000001</v>
          </cell>
          <cell r="AL280">
            <v>17192.2</v>
          </cell>
          <cell r="AM280">
            <v>21490.25</v>
          </cell>
          <cell r="AN280">
            <v>25788.3</v>
          </cell>
          <cell r="AO280">
            <v>30086.35</v>
          </cell>
          <cell r="AP280">
            <v>34384.400000000001</v>
          </cell>
          <cell r="AQ280">
            <v>38682.450000000004</v>
          </cell>
          <cell r="AR280">
            <v>42980.53333333334</v>
          </cell>
          <cell r="AS280">
            <v>47278.616666666676</v>
          </cell>
          <cell r="AT280">
            <v>51576.700000000012</v>
          </cell>
        </row>
        <row r="281">
          <cell r="AI281">
            <v>2609.69</v>
          </cell>
          <cell r="AJ281">
            <v>5179.99</v>
          </cell>
          <cell r="AK281">
            <v>6741.43</v>
          </cell>
          <cell r="AL281">
            <v>8734.7900000000009</v>
          </cell>
          <cell r="AM281">
            <v>10214.86</v>
          </cell>
          <cell r="AN281">
            <v>11651.6</v>
          </cell>
          <cell r="AO281">
            <v>13754.23</v>
          </cell>
          <cell r="AP281">
            <v>15444.16</v>
          </cell>
          <cell r="AQ281">
            <v>17038.14</v>
          </cell>
          <cell r="AR281">
            <v>19650.696648519999</v>
          </cell>
          <cell r="AS281">
            <v>22051.20395408</v>
          </cell>
          <cell r="AT281">
            <v>25370.5917458</v>
          </cell>
        </row>
        <row r="282">
          <cell r="AI282">
            <v>0</v>
          </cell>
          <cell r="AJ282">
            <v>0</v>
          </cell>
          <cell r="AK282">
            <v>0</v>
          </cell>
          <cell r="AL282">
            <v>26591</v>
          </cell>
          <cell r="AM282">
            <v>26591</v>
          </cell>
          <cell r="AN282">
            <v>26591</v>
          </cell>
          <cell r="AO282">
            <v>26591</v>
          </cell>
          <cell r="AP282">
            <v>26591</v>
          </cell>
          <cell r="AQ282">
            <v>26591</v>
          </cell>
          <cell r="AR282">
            <v>53182</v>
          </cell>
          <cell r="AS282">
            <v>53182</v>
          </cell>
          <cell r="AT282">
            <v>53182</v>
          </cell>
        </row>
        <row r="283">
          <cell r="AI283">
            <v>0</v>
          </cell>
          <cell r="AJ283">
            <v>0</v>
          </cell>
          <cell r="AK283">
            <v>0</v>
          </cell>
          <cell r="AL283">
            <v>0</v>
          </cell>
          <cell r="AM283">
            <v>0</v>
          </cell>
          <cell r="AN283">
            <v>0</v>
          </cell>
          <cell r="AO283">
            <v>0</v>
          </cell>
          <cell r="AP283">
            <v>0</v>
          </cell>
          <cell r="AQ283">
            <v>0</v>
          </cell>
          <cell r="AR283">
            <v>2500</v>
          </cell>
          <cell r="AS283">
            <v>2500</v>
          </cell>
          <cell r="AT283">
            <v>2500</v>
          </cell>
        </row>
        <row r="284">
          <cell r="AI284">
            <v>350.35</v>
          </cell>
          <cell r="AJ284">
            <v>360.70000000000005</v>
          </cell>
          <cell r="AK284">
            <v>374.80000000000007</v>
          </cell>
          <cell r="AL284">
            <v>900.7</v>
          </cell>
          <cell r="AM284">
            <v>1105.1000000000001</v>
          </cell>
          <cell r="AN284">
            <v>1271.8200000000002</v>
          </cell>
          <cell r="AO284">
            <v>1512.2700000000002</v>
          </cell>
          <cell r="AP284">
            <v>1693.6200000000001</v>
          </cell>
          <cell r="AQ284">
            <v>2024.8200000000002</v>
          </cell>
          <cell r="AR284">
            <v>3018.1533333333336</v>
          </cell>
          <cell r="AS284">
            <v>4011.4866666666671</v>
          </cell>
          <cell r="AT284">
            <v>5004.8200000000006</v>
          </cell>
        </row>
        <row r="285">
          <cell r="AI285">
            <v>32796.369999999995</v>
          </cell>
          <cell r="AJ285">
            <v>67777.26999999999</v>
          </cell>
          <cell r="AK285">
            <v>119706.9</v>
          </cell>
          <cell r="AL285">
            <v>193029.74</v>
          </cell>
          <cell r="AM285">
            <v>247974.64</v>
          </cell>
          <cell r="AN285">
            <v>286380.78000000003</v>
          </cell>
          <cell r="AO285">
            <v>337159.9</v>
          </cell>
          <cell r="AP285">
            <v>370390.97000000003</v>
          </cell>
          <cell r="AQ285">
            <v>435372.59</v>
          </cell>
          <cell r="AR285">
            <v>510154.20423185336</v>
          </cell>
          <cell r="AS285">
            <v>552920.10245408001</v>
          </cell>
          <cell r="AT285">
            <v>896604.88116246671</v>
          </cell>
        </row>
        <row r="287">
          <cell r="AI287">
            <v>167948.74</v>
          </cell>
          <cell r="AJ287">
            <v>328683.54000000004</v>
          </cell>
          <cell r="AK287">
            <v>396864.72000000003</v>
          </cell>
          <cell r="AL287">
            <v>476877.34</v>
          </cell>
          <cell r="AM287">
            <v>535783.91</v>
          </cell>
          <cell r="AN287">
            <v>607896.36</v>
          </cell>
          <cell r="AO287">
            <v>718858.91999999993</v>
          </cell>
          <cell r="AP287">
            <v>815622.44</v>
          </cell>
          <cell r="AQ287">
            <v>873254.39999999991</v>
          </cell>
          <cell r="AR287">
            <v>1001142.6204695986</v>
          </cell>
          <cell r="AS287">
            <v>1146420.8987744923</v>
          </cell>
          <cell r="AT287">
            <v>1055551.068508123</v>
          </cell>
        </row>
      </sheetData>
      <sheetData sheetId="21"/>
      <sheetData sheetId="22">
        <row r="105">
          <cell r="AJ105">
            <v>1430.7277849489351</v>
          </cell>
        </row>
      </sheetData>
      <sheetData sheetId="23">
        <row r="4">
          <cell r="AN4">
            <v>1</v>
          </cell>
          <cell r="AO4">
            <v>2</v>
          </cell>
          <cell r="AP4">
            <v>3</v>
          </cell>
          <cell r="AQ4">
            <v>4</v>
          </cell>
          <cell r="AR4">
            <v>5</v>
          </cell>
          <cell r="AS4">
            <v>6</v>
          </cell>
          <cell r="AT4">
            <v>7</v>
          </cell>
          <cell r="AU4">
            <v>8</v>
          </cell>
          <cell r="AV4">
            <v>9</v>
          </cell>
          <cell r="AW4">
            <v>10</v>
          </cell>
          <cell r="AX4">
            <v>11</v>
          </cell>
          <cell r="AY4">
            <v>12</v>
          </cell>
        </row>
        <row r="5">
          <cell r="AN5">
            <v>40544</v>
          </cell>
          <cell r="AO5">
            <v>40575</v>
          </cell>
          <cell r="AP5">
            <v>40603</v>
          </cell>
          <cell r="AQ5">
            <v>40634</v>
          </cell>
          <cell r="AR5">
            <v>40664</v>
          </cell>
          <cell r="AS5">
            <v>40695</v>
          </cell>
          <cell r="AT5">
            <v>40725</v>
          </cell>
          <cell r="AU5">
            <v>40756</v>
          </cell>
          <cell r="AV5">
            <v>40787</v>
          </cell>
          <cell r="AW5">
            <v>40817</v>
          </cell>
          <cell r="AX5">
            <v>40848</v>
          </cell>
          <cell r="AY5">
            <v>40878</v>
          </cell>
        </row>
        <row r="8">
          <cell r="AN8">
            <v>111901.59582624659</v>
          </cell>
          <cell r="AO8">
            <v>221836.55552197917</v>
          </cell>
          <cell r="AP8">
            <v>328919.89282846649</v>
          </cell>
          <cell r="AQ8">
            <v>403848.7294010499</v>
          </cell>
          <cell r="AR8">
            <v>466682.75377097219</v>
          </cell>
          <cell r="AS8">
            <v>531385.08246488275</v>
          </cell>
          <cell r="AT8">
            <v>585959.23508664628</v>
          </cell>
          <cell r="AU8">
            <v>641418.37396714103</v>
          </cell>
          <cell r="AV8">
            <v>706415.69808062876</v>
          </cell>
          <cell r="AW8">
            <v>794029.33769502747</v>
          </cell>
          <cell r="AX8">
            <v>879381.34575933509</v>
          </cell>
          <cell r="AY8">
            <v>983318.06525700004</v>
          </cell>
        </row>
        <row r="9">
          <cell r="AN9">
            <v>0</v>
          </cell>
          <cell r="AO9">
            <v>0</v>
          </cell>
          <cell r="AP9">
            <v>0</v>
          </cell>
          <cell r="AQ9">
            <v>0</v>
          </cell>
          <cell r="AR9">
            <v>0</v>
          </cell>
          <cell r="AS9">
            <v>0</v>
          </cell>
          <cell r="AT9">
            <v>0</v>
          </cell>
          <cell r="AU9">
            <v>0</v>
          </cell>
          <cell r="AV9">
            <v>0</v>
          </cell>
          <cell r="AW9">
            <v>0</v>
          </cell>
          <cell r="AX9">
            <v>0</v>
          </cell>
          <cell r="AY9">
            <v>0</v>
          </cell>
        </row>
        <row r="11">
          <cell r="AN11">
            <v>111901.59582624659</v>
          </cell>
          <cell r="AO11">
            <v>221836.55552197917</v>
          </cell>
          <cell r="AP11">
            <v>328919.89282846649</v>
          </cell>
          <cell r="AQ11">
            <v>403848.7294010499</v>
          </cell>
          <cell r="AR11">
            <v>466682.75377097219</v>
          </cell>
          <cell r="AS11">
            <v>531385.08246488275</v>
          </cell>
          <cell r="AT11">
            <v>585959.23508664628</v>
          </cell>
          <cell r="AU11">
            <v>641418.37396714103</v>
          </cell>
          <cell r="AV11">
            <v>706415.69808062876</v>
          </cell>
          <cell r="AW11">
            <v>794029.33769502747</v>
          </cell>
          <cell r="AX11">
            <v>879381.34575933509</v>
          </cell>
          <cell r="AY11">
            <v>983318.06525700004</v>
          </cell>
        </row>
        <row r="15">
          <cell r="AN15">
            <v>-4422.9750000000004</v>
          </cell>
          <cell r="AO15">
            <v>-8845.9500000000007</v>
          </cell>
          <cell r="AP15">
            <v>-13268.925000000001</v>
          </cell>
          <cell r="AQ15">
            <v>-17691.900000000001</v>
          </cell>
          <cell r="AR15">
            <v>-22114.875</v>
          </cell>
          <cell r="AS15">
            <v>-26626.309499999999</v>
          </cell>
          <cell r="AT15">
            <v>-31137.743999999999</v>
          </cell>
          <cell r="AU15">
            <v>-35649.178500000002</v>
          </cell>
          <cell r="AV15">
            <v>-40160.613000000005</v>
          </cell>
          <cell r="AW15">
            <v>-44672.047500000008</v>
          </cell>
          <cell r="AX15">
            <v>-49183.482000000011</v>
          </cell>
          <cell r="AY15">
            <v>-53694.916500000014</v>
          </cell>
        </row>
        <row r="16">
          <cell r="AN16">
            <v>-5833.333333333333</v>
          </cell>
          <cell r="AO16">
            <v>-11666.666666666666</v>
          </cell>
          <cell r="AP16">
            <v>-17500</v>
          </cell>
          <cell r="AQ16">
            <v>-23333.333333333332</v>
          </cell>
          <cell r="AR16">
            <v>-29166.666666666664</v>
          </cell>
          <cell r="AS16">
            <v>-35000</v>
          </cell>
          <cell r="AT16">
            <v>-40833.333333333336</v>
          </cell>
          <cell r="AU16">
            <v>-46666.666666666672</v>
          </cell>
          <cell r="AV16">
            <v>-52500.000000000007</v>
          </cell>
          <cell r="AW16">
            <v>-58333.333333333343</v>
          </cell>
          <cell r="AX16">
            <v>-64166.666666666679</v>
          </cell>
          <cell r="AY16">
            <v>-70000.000000000015</v>
          </cell>
        </row>
        <row r="17">
          <cell r="AN17">
            <v>0</v>
          </cell>
          <cell r="AO17">
            <v>0</v>
          </cell>
          <cell r="AP17">
            <v>0</v>
          </cell>
          <cell r="AQ17">
            <v>0</v>
          </cell>
          <cell r="AR17">
            <v>0</v>
          </cell>
          <cell r="AS17">
            <v>-5000</v>
          </cell>
          <cell r="AT17">
            <v>-5000</v>
          </cell>
          <cell r="AU17">
            <v>-5000</v>
          </cell>
          <cell r="AV17">
            <v>-5000</v>
          </cell>
          <cell r="AW17">
            <v>-5000</v>
          </cell>
          <cell r="AX17">
            <v>-5000</v>
          </cell>
          <cell r="AY17">
            <v>-5000</v>
          </cell>
        </row>
        <row r="18">
          <cell r="AN18">
            <v>-4583.333333333333</v>
          </cell>
          <cell r="AO18">
            <v>-9166.6666666666661</v>
          </cell>
          <cell r="AP18">
            <v>-13750</v>
          </cell>
          <cell r="AQ18">
            <v>-18333.333333333332</v>
          </cell>
          <cell r="AR18">
            <v>-22916.666666666664</v>
          </cell>
          <cell r="AS18">
            <v>-27499.999999999996</v>
          </cell>
          <cell r="AT18">
            <v>-32083.333333333328</v>
          </cell>
          <cell r="AU18">
            <v>-36666.666666666664</v>
          </cell>
          <cell r="AV18">
            <v>-41250</v>
          </cell>
          <cell r="AW18">
            <v>-45833.333333333336</v>
          </cell>
          <cell r="AX18">
            <v>-50416.666666666672</v>
          </cell>
          <cell r="AY18">
            <v>-55000.000000000007</v>
          </cell>
        </row>
        <row r="19">
          <cell r="AN19">
            <v>-2722</v>
          </cell>
          <cell r="AO19">
            <v>-5444</v>
          </cell>
          <cell r="AP19">
            <v>-8166</v>
          </cell>
          <cell r="AQ19">
            <v>-10888</v>
          </cell>
          <cell r="AR19">
            <v>-13610</v>
          </cell>
          <cell r="AS19">
            <v>-16332</v>
          </cell>
          <cell r="AT19">
            <v>-19054</v>
          </cell>
          <cell r="AU19">
            <v>-21776</v>
          </cell>
          <cell r="AV19">
            <v>-24498</v>
          </cell>
          <cell r="AW19">
            <v>-27220</v>
          </cell>
          <cell r="AX19">
            <v>-29942</v>
          </cell>
          <cell r="AY19">
            <v>-32664</v>
          </cell>
        </row>
        <row r="20">
          <cell r="AN20">
            <v>-1678.5239373936988</v>
          </cell>
          <cell r="AO20">
            <v>-3327.5483328296878</v>
          </cell>
          <cell r="AP20">
            <v>-4933.7983924269975</v>
          </cell>
          <cell r="AQ20">
            <v>-6057.7309410157486</v>
          </cell>
          <cell r="AR20">
            <v>-7000.2413065645833</v>
          </cell>
          <cell r="AS20">
            <v>-7970.7762369732427</v>
          </cell>
          <cell r="AT20">
            <v>-8789.3885262996955</v>
          </cell>
          <cell r="AU20">
            <v>-9621.2756095071181</v>
          </cell>
          <cell r="AV20">
            <v>-10596.235471209433</v>
          </cell>
          <cell r="AW20">
            <v>-11910.440065425413</v>
          </cell>
          <cell r="AX20">
            <v>-13190.720186390026</v>
          </cell>
          <cell r="AY20">
            <v>-14749.770978855</v>
          </cell>
        </row>
        <row r="21">
          <cell r="AN21">
            <v>-4354.2893333333332</v>
          </cell>
          <cell r="AO21">
            <v>-8708.5786666666663</v>
          </cell>
          <cell r="AP21">
            <v>-13062.867999999999</v>
          </cell>
          <cell r="AQ21">
            <v>-17417.157333333333</v>
          </cell>
          <cell r="AR21">
            <v>-21771.446666666667</v>
          </cell>
          <cell r="AS21">
            <v>-26125.736000000001</v>
          </cell>
          <cell r="AT21">
            <v>-30480.025333333335</v>
          </cell>
          <cell r="AU21">
            <v>-34834.314666666665</v>
          </cell>
          <cell r="AV21">
            <v>-39188.603999999999</v>
          </cell>
          <cell r="AW21">
            <v>-43542.893333333333</v>
          </cell>
          <cell r="AX21">
            <v>-47897.182666666668</v>
          </cell>
          <cell r="AY21">
            <v>-52251.472000000002</v>
          </cell>
        </row>
        <row r="23">
          <cell r="AN23">
            <v>-712.11111111111097</v>
          </cell>
          <cell r="AO23">
            <v>-1424.2222222222219</v>
          </cell>
          <cell r="AP23">
            <v>-2136.333333333333</v>
          </cell>
          <cell r="AQ23">
            <v>-2848.4444444444439</v>
          </cell>
          <cell r="AR23">
            <v>-3560.5555555555547</v>
          </cell>
          <cell r="AS23">
            <v>-4272.6666666666661</v>
          </cell>
          <cell r="AT23">
            <v>-4984.7777777777774</v>
          </cell>
          <cell r="AU23">
            <v>-5696.8888888888887</v>
          </cell>
          <cell r="AV23">
            <v>-6409</v>
          </cell>
          <cell r="AW23">
            <v>-7121.1111111111113</v>
          </cell>
          <cell r="AX23">
            <v>-7833.2222222222226</v>
          </cell>
          <cell r="AY23">
            <v>-8545.3333333333339</v>
          </cell>
        </row>
        <row r="24">
          <cell r="AN24">
            <v>-5.8888888888888893</v>
          </cell>
          <cell r="AO24">
            <v>-11.777777777777779</v>
          </cell>
          <cell r="AP24">
            <v>-17.666666666666668</v>
          </cell>
          <cell r="AQ24">
            <v>-23.555555555555557</v>
          </cell>
          <cell r="AR24">
            <v>-29.444444444444446</v>
          </cell>
          <cell r="AS24">
            <v>-35.333333333333336</v>
          </cell>
          <cell r="AT24">
            <v>-41.222222222222229</v>
          </cell>
          <cell r="AU24">
            <v>-47.111111111111114</v>
          </cell>
          <cell r="AV24">
            <v>-53</v>
          </cell>
          <cell r="AW24">
            <v>-58.888888888888886</v>
          </cell>
          <cell r="AX24">
            <v>-64.777777777777771</v>
          </cell>
          <cell r="AY24">
            <v>-70.666666666666657</v>
          </cell>
        </row>
        <row r="25">
          <cell r="AN25">
            <v>0</v>
          </cell>
          <cell r="AO25">
            <v>0</v>
          </cell>
          <cell r="AP25">
            <v>0</v>
          </cell>
          <cell r="AQ25">
            <v>0</v>
          </cell>
          <cell r="AR25">
            <v>0</v>
          </cell>
          <cell r="AS25">
            <v>0</v>
          </cell>
          <cell r="AT25">
            <v>0</v>
          </cell>
          <cell r="AU25">
            <v>0</v>
          </cell>
          <cell r="AV25">
            <v>0</v>
          </cell>
          <cell r="AW25">
            <v>0</v>
          </cell>
          <cell r="AX25">
            <v>0</v>
          </cell>
          <cell r="AY25">
            <v>0</v>
          </cell>
        </row>
        <row r="26">
          <cell r="AN26">
            <v>-1475</v>
          </cell>
          <cell r="AO26">
            <v>-2950</v>
          </cell>
          <cell r="AP26">
            <v>-4425</v>
          </cell>
          <cell r="AQ26">
            <v>-5900</v>
          </cell>
          <cell r="AR26">
            <v>-7375</v>
          </cell>
          <cell r="AS26">
            <v>-8850</v>
          </cell>
          <cell r="AT26">
            <v>-10325</v>
          </cell>
          <cell r="AU26">
            <v>-11800</v>
          </cell>
          <cell r="AV26">
            <v>-13275</v>
          </cell>
          <cell r="AW26">
            <v>-14750</v>
          </cell>
          <cell r="AX26">
            <v>-16225</v>
          </cell>
          <cell r="AY26">
            <v>-17700</v>
          </cell>
        </row>
        <row r="27">
          <cell r="AN27">
            <v>-44.666666666666664</v>
          </cell>
          <cell r="AO27">
            <v>-89.333333333333329</v>
          </cell>
          <cell r="AP27">
            <v>-134</v>
          </cell>
          <cell r="AQ27">
            <v>-178.66666666666666</v>
          </cell>
          <cell r="AR27">
            <v>-223.33333333333331</v>
          </cell>
          <cell r="AS27">
            <v>-268</v>
          </cell>
          <cell r="AT27">
            <v>-312.66666666666669</v>
          </cell>
          <cell r="AU27">
            <v>-357.33333333333337</v>
          </cell>
          <cell r="AV27">
            <v>-402.00000000000006</v>
          </cell>
          <cell r="AW27">
            <v>-446.66666666666674</v>
          </cell>
          <cell r="AX27">
            <v>-491.33333333333343</v>
          </cell>
          <cell r="AY27">
            <v>-536.00000000000011</v>
          </cell>
        </row>
        <row r="28">
          <cell r="AN28">
            <v>-416.66666666666669</v>
          </cell>
          <cell r="AO28">
            <v>-833.33333333333337</v>
          </cell>
          <cell r="AP28">
            <v>-1250</v>
          </cell>
          <cell r="AQ28">
            <v>-1666.6666666666667</v>
          </cell>
          <cell r="AR28">
            <v>-2083.3333333333335</v>
          </cell>
          <cell r="AS28">
            <v>-2500</v>
          </cell>
          <cell r="AT28">
            <v>-2916.6666666666665</v>
          </cell>
          <cell r="AU28">
            <v>-3333.333333333333</v>
          </cell>
          <cell r="AV28">
            <v>-3749.9999999999995</v>
          </cell>
          <cell r="AW28">
            <v>-4166.6666666666661</v>
          </cell>
          <cell r="AX28">
            <v>-4583.333333333333</v>
          </cell>
          <cell r="AY28">
            <v>-5000</v>
          </cell>
        </row>
        <row r="31">
          <cell r="AN31">
            <v>-26248.788270727036</v>
          </cell>
          <cell r="AO31">
            <v>-52468.076999496363</v>
          </cell>
          <cell r="AP31">
            <v>-78644.591392427013</v>
          </cell>
          <cell r="AQ31">
            <v>-104338.78827434909</v>
          </cell>
          <cell r="AR31">
            <v>-129851.56297323127</v>
          </cell>
          <cell r="AS31">
            <v>-160480.82173697327</v>
          </cell>
          <cell r="AT31">
            <v>-185958.15785963307</v>
          </cell>
          <cell r="AU31">
            <v>-211448.76877617382</v>
          </cell>
          <cell r="AV31">
            <v>-237082.45247120946</v>
          </cell>
          <cell r="AW31">
            <v>-263055.38089875877</v>
          </cell>
          <cell r="AX31">
            <v>-288994.38485305675</v>
          </cell>
          <cell r="AY31">
            <v>-315212.15947885509</v>
          </cell>
        </row>
        <row r="34">
          <cell r="AN34">
            <v>0</v>
          </cell>
          <cell r="AO34">
            <v>0</v>
          </cell>
          <cell r="AP34">
            <v>0</v>
          </cell>
          <cell r="AQ34">
            <v>-13387.5</v>
          </cell>
          <cell r="AR34">
            <v>-13387.5</v>
          </cell>
          <cell r="AS34">
            <v>-13387.5</v>
          </cell>
          <cell r="AT34">
            <v>-13387.5</v>
          </cell>
          <cell r="AU34">
            <v>-13387.5</v>
          </cell>
          <cell r="AV34">
            <v>-13387.5</v>
          </cell>
          <cell r="AW34">
            <v>-26775</v>
          </cell>
          <cell r="AX34">
            <v>-26775</v>
          </cell>
          <cell r="AY34">
            <v>-26775</v>
          </cell>
        </row>
        <row r="35">
          <cell r="AN35">
            <v>0</v>
          </cell>
          <cell r="AO35">
            <v>0</v>
          </cell>
          <cell r="AP35">
            <v>0</v>
          </cell>
          <cell r="AQ35">
            <v>-8569.2435412963587</v>
          </cell>
          <cell r="AR35">
            <v>-8569.2435412963587</v>
          </cell>
          <cell r="AS35">
            <v>-8569.2435412963587</v>
          </cell>
          <cell r="AT35">
            <v>-8569.2435412963587</v>
          </cell>
          <cell r="AU35">
            <v>-8569.2435412963587</v>
          </cell>
          <cell r="AV35">
            <v>-8569.2435412963587</v>
          </cell>
          <cell r="AW35">
            <v>-16862.578352123983</v>
          </cell>
          <cell r="AX35">
            <v>-16862.578352123983</v>
          </cell>
          <cell r="AY35">
            <v>-16862.578352123983</v>
          </cell>
        </row>
        <row r="36">
          <cell r="AN36">
            <v>0</v>
          </cell>
          <cell r="AO36">
            <v>0</v>
          </cell>
          <cell r="AP36">
            <v>0</v>
          </cell>
          <cell r="AQ36">
            <v>0</v>
          </cell>
          <cell r="AR36">
            <v>0</v>
          </cell>
          <cell r="AS36">
            <v>0</v>
          </cell>
          <cell r="AT36">
            <v>0</v>
          </cell>
          <cell r="AU36">
            <v>0</v>
          </cell>
          <cell r="AV36">
            <v>0</v>
          </cell>
          <cell r="AW36">
            <v>-2500</v>
          </cell>
          <cell r="AX36">
            <v>-2500</v>
          </cell>
          <cell r="AY36">
            <v>-2500</v>
          </cell>
        </row>
        <row r="37">
          <cell r="AN37">
            <v>-100</v>
          </cell>
          <cell r="AO37">
            <v>-200</v>
          </cell>
          <cell r="AP37">
            <v>-300</v>
          </cell>
          <cell r="AQ37">
            <v>-400</v>
          </cell>
          <cell r="AR37">
            <v>-500</v>
          </cell>
          <cell r="AS37">
            <v>-600</v>
          </cell>
          <cell r="AT37">
            <v>-700</v>
          </cell>
          <cell r="AU37">
            <v>-800</v>
          </cell>
          <cell r="AV37">
            <v>-900</v>
          </cell>
          <cell r="AW37">
            <v>-1000</v>
          </cell>
          <cell r="AX37">
            <v>-1100</v>
          </cell>
          <cell r="AY37">
            <v>-1200</v>
          </cell>
        </row>
        <row r="38">
          <cell r="AN38">
            <v>-416.66666666666669</v>
          </cell>
          <cell r="AO38">
            <v>-833.33333333333337</v>
          </cell>
          <cell r="AP38">
            <v>-1250</v>
          </cell>
          <cell r="AQ38">
            <v>-1666.6666666666667</v>
          </cell>
          <cell r="AR38">
            <v>-2083.3333333333335</v>
          </cell>
          <cell r="AS38">
            <v>-2500</v>
          </cell>
          <cell r="AT38">
            <v>-2916.6666666666665</v>
          </cell>
          <cell r="AU38">
            <v>-3333.333333333333</v>
          </cell>
          <cell r="AV38">
            <v>-3749.9999999999995</v>
          </cell>
          <cell r="AW38">
            <v>-4166.6666666666661</v>
          </cell>
          <cell r="AX38">
            <v>-4583.333333333333</v>
          </cell>
          <cell r="AY38">
            <v>-5000</v>
          </cell>
        </row>
        <row r="41">
          <cell r="AN41">
            <v>-516.66666666666674</v>
          </cell>
          <cell r="AO41">
            <v>-1033.3333333333335</v>
          </cell>
          <cell r="AP41">
            <v>-1550.0000000000002</v>
          </cell>
          <cell r="AQ41">
            <v>-24023.410207963028</v>
          </cell>
          <cell r="AR41">
            <v>-24540.076874629696</v>
          </cell>
          <cell r="AS41">
            <v>-25056.743541296364</v>
          </cell>
          <cell r="AT41">
            <v>-25573.410207963032</v>
          </cell>
          <cell r="AU41">
            <v>-26090.0768746297</v>
          </cell>
          <cell r="AV41">
            <v>-26606.743541296368</v>
          </cell>
          <cell r="AW41">
            <v>-51304.245018790665</v>
          </cell>
          <cell r="AX41">
            <v>-51820.911685457329</v>
          </cell>
          <cell r="AY41">
            <v>-52337.578352123994</v>
          </cell>
        </row>
        <row r="44">
          <cell r="AN44">
            <v>-26765.454937393704</v>
          </cell>
          <cell r="AO44">
            <v>-53501.410332829699</v>
          </cell>
          <cell r="AP44">
            <v>-80194.591392427013</v>
          </cell>
          <cell r="AQ44">
            <v>-128362.19848231213</v>
          </cell>
          <cell r="AR44">
            <v>-154391.63984786096</v>
          </cell>
          <cell r="AS44">
            <v>-185537.56527826964</v>
          </cell>
          <cell r="AT44">
            <v>-211531.56806759609</v>
          </cell>
          <cell r="AU44">
            <v>-237538.84565080353</v>
          </cell>
          <cell r="AV44">
            <v>-263689.19601250585</v>
          </cell>
          <cell r="AW44">
            <v>-314359.62591754948</v>
          </cell>
          <cell r="AX44">
            <v>-340815.29653851409</v>
          </cell>
          <cell r="AY44">
            <v>-367549.73783097905</v>
          </cell>
        </row>
        <row r="47">
          <cell r="AN47">
            <v>85136.140888852882</v>
          </cell>
          <cell r="AO47">
            <v>168335.14518914948</v>
          </cell>
          <cell r="AP47">
            <v>248725.30143603944</v>
          </cell>
          <cell r="AQ47">
            <v>275486.53091873776</v>
          </cell>
          <cell r="AR47">
            <v>312291.11392311123</v>
          </cell>
          <cell r="AS47">
            <v>345847.51718661317</v>
          </cell>
          <cell r="AT47">
            <v>374427.66701905022</v>
          </cell>
          <cell r="AU47">
            <v>403879.52831633762</v>
          </cell>
          <cell r="AV47">
            <v>442726.50206812297</v>
          </cell>
          <cell r="AW47">
            <v>479669.71177747805</v>
          </cell>
          <cell r="AX47">
            <v>538566.04922082101</v>
          </cell>
          <cell r="AY47">
            <v>615768.32742602087</v>
          </cell>
        </row>
        <row r="51">
          <cell r="AN51">
            <v>0</v>
          </cell>
          <cell r="AO51">
            <v>1.7979950591344158</v>
          </cell>
          <cell r="AP51">
            <v>39.502519756698042</v>
          </cell>
          <cell r="AQ51">
            <v>117.3091034256594</v>
          </cell>
          <cell r="AR51">
            <v>181.79696259507099</v>
          </cell>
          <cell r="AS51">
            <v>249.69728082393141</v>
          </cell>
          <cell r="AT51">
            <v>338.08684988573998</v>
          </cell>
          <cell r="AU51">
            <v>445.66933377000555</v>
          </cell>
          <cell r="AV51">
            <v>570.31598949450949</v>
          </cell>
          <cell r="AW51">
            <v>712.4026714053233</v>
          </cell>
          <cell r="AX51">
            <v>825.59449002710494</v>
          </cell>
          <cell r="AY51">
            <v>968.57760395886362</v>
          </cell>
        </row>
        <row r="52">
          <cell r="AN52">
            <v>0</v>
          </cell>
          <cell r="AO52">
            <v>0</v>
          </cell>
          <cell r="AP52">
            <v>0</v>
          </cell>
          <cell r="AQ52">
            <v>0</v>
          </cell>
          <cell r="AR52">
            <v>0</v>
          </cell>
          <cell r="AS52">
            <v>0</v>
          </cell>
          <cell r="AT52">
            <v>0</v>
          </cell>
          <cell r="AU52">
            <v>0</v>
          </cell>
          <cell r="AV52">
            <v>0</v>
          </cell>
          <cell r="AW52">
            <v>0</v>
          </cell>
          <cell r="AX52">
            <v>0</v>
          </cell>
          <cell r="AY52">
            <v>0</v>
          </cell>
        </row>
        <row r="54">
          <cell r="AN54">
            <v>0</v>
          </cell>
          <cell r="AO54">
            <v>1.7979950591344158</v>
          </cell>
          <cell r="AP54">
            <v>39.502519756698042</v>
          </cell>
          <cell r="AQ54">
            <v>117.3091034256594</v>
          </cell>
          <cell r="AR54">
            <v>181.79696259507099</v>
          </cell>
          <cell r="AS54">
            <v>249.69728082393141</v>
          </cell>
          <cell r="AT54">
            <v>338.08684988573998</v>
          </cell>
          <cell r="AU54">
            <v>445.66933377000555</v>
          </cell>
          <cell r="AV54">
            <v>570.31598949450949</v>
          </cell>
          <cell r="AW54">
            <v>712.4026714053233</v>
          </cell>
          <cell r="AX54">
            <v>825.59449002710494</v>
          </cell>
          <cell r="AY54">
            <v>968.57760395886362</v>
          </cell>
        </row>
        <row r="57">
          <cell r="AN57">
            <v>-42166.16</v>
          </cell>
          <cell r="AO57">
            <v>-84332.32</v>
          </cell>
          <cell r="AP57">
            <v>-126498.48000000001</v>
          </cell>
          <cell r="AQ57">
            <v>-168664.64</v>
          </cell>
          <cell r="AR57">
            <v>-210830.80000000002</v>
          </cell>
          <cell r="AS57">
            <v>-252996.96000000002</v>
          </cell>
          <cell r="AT57">
            <v>-295163.12</v>
          </cell>
          <cell r="AU57">
            <v>-337329.28</v>
          </cell>
          <cell r="AV57">
            <v>-379495.44000000006</v>
          </cell>
          <cell r="AW57">
            <v>-421661.60000000009</v>
          </cell>
          <cell r="AX57">
            <v>-463827.76000000013</v>
          </cell>
          <cell r="AY57">
            <v>-505993.92000000016</v>
          </cell>
        </row>
        <row r="58">
          <cell r="AN58">
            <v>-250</v>
          </cell>
          <cell r="AO58">
            <v>-500</v>
          </cell>
          <cell r="AP58">
            <v>-750</v>
          </cell>
          <cell r="AQ58">
            <v>-1000</v>
          </cell>
          <cell r="AR58">
            <v>-1250</v>
          </cell>
          <cell r="AS58">
            <v>-1500</v>
          </cell>
          <cell r="AT58">
            <v>-1750</v>
          </cell>
          <cell r="AU58">
            <v>-2000</v>
          </cell>
          <cell r="AV58">
            <v>-2250</v>
          </cell>
          <cell r="AW58">
            <v>-2500</v>
          </cell>
          <cell r="AX58">
            <v>-2750</v>
          </cell>
          <cell r="AY58">
            <v>-3000</v>
          </cell>
        </row>
        <row r="59">
          <cell r="AN59">
            <v>0</v>
          </cell>
          <cell r="AO59">
            <v>0</v>
          </cell>
          <cell r="AP59">
            <v>0</v>
          </cell>
          <cell r="AQ59">
            <v>0</v>
          </cell>
          <cell r="AR59">
            <v>0</v>
          </cell>
          <cell r="AS59">
            <v>0</v>
          </cell>
          <cell r="AT59">
            <v>0</v>
          </cell>
          <cell r="AU59">
            <v>0</v>
          </cell>
          <cell r="AV59">
            <v>0</v>
          </cell>
          <cell r="AW59">
            <v>0</v>
          </cell>
          <cell r="AX59">
            <v>0</v>
          </cell>
          <cell r="AY59">
            <v>0</v>
          </cell>
        </row>
        <row r="60">
          <cell r="AN60">
            <v>0</v>
          </cell>
          <cell r="AO60">
            <v>0</v>
          </cell>
          <cell r="AP60">
            <v>0</v>
          </cell>
          <cell r="AQ60">
            <v>0</v>
          </cell>
          <cell r="AR60">
            <v>0</v>
          </cell>
          <cell r="AS60">
            <v>0</v>
          </cell>
          <cell r="AT60">
            <v>0</v>
          </cell>
          <cell r="AU60">
            <v>0</v>
          </cell>
          <cell r="AV60">
            <v>0</v>
          </cell>
          <cell r="AW60">
            <v>0</v>
          </cell>
          <cell r="AX60">
            <v>0</v>
          </cell>
          <cell r="AY60">
            <v>0</v>
          </cell>
        </row>
        <row r="61">
          <cell r="AN61">
            <v>0</v>
          </cell>
          <cell r="AO61">
            <v>0</v>
          </cell>
          <cell r="AP61">
            <v>0</v>
          </cell>
          <cell r="AQ61">
            <v>-44876.71</v>
          </cell>
          <cell r="AR61">
            <v>-44876.71</v>
          </cell>
          <cell r="AS61">
            <v>-44876.71</v>
          </cell>
          <cell r="AT61">
            <v>-44876.71</v>
          </cell>
          <cell r="AU61">
            <v>-44876.71</v>
          </cell>
          <cell r="AV61">
            <v>-44876.71</v>
          </cell>
          <cell r="AW61">
            <v>-90000</v>
          </cell>
          <cell r="AX61">
            <v>-90000</v>
          </cell>
          <cell r="AY61">
            <v>-90000</v>
          </cell>
        </row>
        <row r="62">
          <cell r="AN62">
            <v>0</v>
          </cell>
          <cell r="AO62">
            <v>0</v>
          </cell>
          <cell r="AP62">
            <v>0</v>
          </cell>
          <cell r="AQ62">
            <v>0</v>
          </cell>
          <cell r="AR62">
            <v>0</v>
          </cell>
          <cell r="AS62">
            <v>0</v>
          </cell>
          <cell r="AT62">
            <v>0</v>
          </cell>
          <cell r="AU62">
            <v>0</v>
          </cell>
          <cell r="AV62">
            <v>0</v>
          </cell>
          <cell r="AW62">
            <v>0</v>
          </cell>
          <cell r="AX62">
            <v>0</v>
          </cell>
          <cell r="AY62">
            <v>0</v>
          </cell>
        </row>
        <row r="63">
          <cell r="AN63">
            <v>-166.66666666666666</v>
          </cell>
          <cell r="AO63">
            <v>-333.33333333333331</v>
          </cell>
          <cell r="AP63">
            <v>-500</v>
          </cell>
          <cell r="AQ63">
            <v>-666.66666666666663</v>
          </cell>
          <cell r="AR63">
            <v>-833.33333333333326</v>
          </cell>
          <cell r="AS63">
            <v>-999.99999999999989</v>
          </cell>
          <cell r="AT63">
            <v>-1166.6666666666665</v>
          </cell>
          <cell r="AU63">
            <v>-1333.3333333333333</v>
          </cell>
          <cell r="AV63">
            <v>-1500</v>
          </cell>
          <cell r="AW63">
            <v>-1666.6666666666667</v>
          </cell>
          <cell r="AX63">
            <v>-1833.3333333333335</v>
          </cell>
          <cell r="AY63">
            <v>-2000.0000000000002</v>
          </cell>
        </row>
        <row r="64">
          <cell r="AN64">
            <v>0</v>
          </cell>
          <cell r="AO64">
            <v>0</v>
          </cell>
          <cell r="AP64">
            <v>0</v>
          </cell>
          <cell r="AQ64">
            <v>0</v>
          </cell>
          <cell r="AR64">
            <v>0</v>
          </cell>
          <cell r="AS64">
            <v>0</v>
          </cell>
          <cell r="AT64">
            <v>0</v>
          </cell>
          <cell r="AU64">
            <v>0</v>
          </cell>
          <cell r="AV64">
            <v>0</v>
          </cell>
          <cell r="AW64">
            <v>0</v>
          </cell>
          <cell r="AX64">
            <v>0</v>
          </cell>
          <cell r="AY64">
            <v>0</v>
          </cell>
        </row>
        <row r="67">
          <cell r="AN67">
            <v>-42582.826666666668</v>
          </cell>
          <cell r="AO67">
            <v>-85165.653333333335</v>
          </cell>
          <cell r="AP67">
            <v>-127748.48000000001</v>
          </cell>
          <cell r="AQ67">
            <v>-215208.01666666666</v>
          </cell>
          <cell r="AR67">
            <v>-257790.84333333332</v>
          </cell>
          <cell r="AS67">
            <v>-300373.67</v>
          </cell>
          <cell r="AT67">
            <v>-342956.49666666664</v>
          </cell>
          <cell r="AU67">
            <v>-385539.3233333333</v>
          </cell>
          <cell r="AV67">
            <v>-428122.14999999997</v>
          </cell>
          <cell r="AW67">
            <v>-515828.26666666666</v>
          </cell>
          <cell r="AX67">
            <v>-558411.09333333338</v>
          </cell>
          <cell r="AY67">
            <v>-600993.92000000004</v>
          </cell>
        </row>
        <row r="70">
          <cell r="AN70">
            <v>-42582.826666666668</v>
          </cell>
          <cell r="AO70">
            <v>-85163.85533827421</v>
          </cell>
          <cell r="AP70">
            <v>-127708.97748024331</v>
          </cell>
          <cell r="AQ70">
            <v>-215090.70756324101</v>
          </cell>
          <cell r="AR70">
            <v>-257609.04637073827</v>
          </cell>
          <cell r="AS70">
            <v>-300123.97271917609</v>
          </cell>
          <cell r="AT70">
            <v>-342618.40981678094</v>
          </cell>
          <cell r="AU70">
            <v>-385093.65399956336</v>
          </cell>
          <cell r="AV70">
            <v>-427551.83401050552</v>
          </cell>
          <cell r="AW70">
            <v>-515115.86399526137</v>
          </cell>
          <cell r="AX70">
            <v>-557585.49884330621</v>
          </cell>
          <cell r="AY70">
            <v>-600025.34239604115</v>
          </cell>
        </row>
        <row r="73">
          <cell r="AN73">
            <v>42553.314222186214</v>
          </cell>
          <cell r="AO73">
            <v>83171.28985087527</v>
          </cell>
          <cell r="AP73">
            <v>121016.32395579614</v>
          </cell>
          <cell r="AQ73">
            <v>60395.823355496716</v>
          </cell>
          <cell r="AR73">
            <v>54682.067552372915</v>
          </cell>
          <cell r="AS73">
            <v>45723.544467437037</v>
          </cell>
          <cell r="AT73">
            <v>31809.257202269218</v>
          </cell>
          <cell r="AU73">
            <v>18785.874316774192</v>
          </cell>
          <cell r="AV73">
            <v>15174.668057617404</v>
          </cell>
          <cell r="AW73">
            <v>-35446.152217783376</v>
          </cell>
          <cell r="AX73">
            <v>-19019.449622485292</v>
          </cell>
          <cell r="AY73">
            <v>15742.985029979711</v>
          </cell>
        </row>
        <row r="202">
          <cell r="AN202">
            <v>111901.59582624659</v>
          </cell>
          <cell r="AO202">
            <v>221836.55552197917</v>
          </cell>
          <cell r="AP202">
            <v>328919.89282846649</v>
          </cell>
          <cell r="AQ202">
            <v>403848.7294010499</v>
          </cell>
          <cell r="AR202">
            <v>466682.75377097219</v>
          </cell>
          <cell r="AS202">
            <v>531385.08246488275</v>
          </cell>
          <cell r="AT202">
            <v>585959.23508664628</v>
          </cell>
          <cell r="AU202">
            <v>641418.37396714103</v>
          </cell>
          <cell r="AV202">
            <v>706415.69808062876</v>
          </cell>
          <cell r="AW202">
            <v>794029.33769502747</v>
          </cell>
          <cell r="AX202">
            <v>879381.34575933509</v>
          </cell>
          <cell r="AY202">
            <v>983318.06525700004</v>
          </cell>
        </row>
        <row r="206">
          <cell r="AN206">
            <v>2654.333333333333</v>
          </cell>
          <cell r="AO206">
            <v>5308.6666666666661</v>
          </cell>
          <cell r="AP206">
            <v>7962.9999999999991</v>
          </cell>
          <cell r="AQ206">
            <v>10617.333333333332</v>
          </cell>
          <cell r="AR206">
            <v>13271.666666666664</v>
          </cell>
          <cell r="AS206">
            <v>15925.999999999996</v>
          </cell>
          <cell r="AT206">
            <v>18580.333333333328</v>
          </cell>
          <cell r="AU206">
            <v>21234.666666666661</v>
          </cell>
          <cell r="AV206">
            <v>23888.999999999993</v>
          </cell>
          <cell r="AW206">
            <v>26543.333333333325</v>
          </cell>
          <cell r="AX206">
            <v>29197.666666666657</v>
          </cell>
          <cell r="AY206">
            <v>31851.999999999989</v>
          </cell>
        </row>
        <row r="207">
          <cell r="AN207">
            <v>10256.308333333334</v>
          </cell>
          <cell r="AO207">
            <v>20512.616666666669</v>
          </cell>
          <cell r="AP207">
            <v>30768.925000000003</v>
          </cell>
          <cell r="AQ207">
            <v>41025.233333333337</v>
          </cell>
          <cell r="AR207">
            <v>51281.541666666672</v>
          </cell>
          <cell r="AS207">
            <v>66626.309500000003</v>
          </cell>
          <cell r="AT207">
            <v>76971.077333333335</v>
          </cell>
          <cell r="AU207">
            <v>87315.845166666666</v>
          </cell>
          <cell r="AV207">
            <v>97660.612999999998</v>
          </cell>
          <cell r="AW207">
            <v>108005.38083333333</v>
          </cell>
          <cell r="AX207">
            <v>118350.14866666666</v>
          </cell>
          <cell r="AY207">
            <v>128694.91649999999</v>
          </cell>
        </row>
        <row r="208">
          <cell r="AN208">
            <v>4583.333333333333</v>
          </cell>
          <cell r="AO208">
            <v>9166.6666666666661</v>
          </cell>
          <cell r="AP208">
            <v>13750</v>
          </cell>
          <cell r="AQ208">
            <v>18333.333333333332</v>
          </cell>
          <cell r="AR208">
            <v>22916.666666666664</v>
          </cell>
          <cell r="AS208">
            <v>27499.999999999996</v>
          </cell>
          <cell r="AT208">
            <v>32083.333333333328</v>
          </cell>
          <cell r="AU208">
            <v>36666.666666666664</v>
          </cell>
          <cell r="AV208">
            <v>41250</v>
          </cell>
          <cell r="AW208">
            <v>45833.333333333336</v>
          </cell>
          <cell r="AX208">
            <v>50416.666666666672</v>
          </cell>
          <cell r="AY208">
            <v>55000.000000000007</v>
          </cell>
        </row>
        <row r="209">
          <cell r="AN209">
            <v>4354.2893333333332</v>
          </cell>
          <cell r="AO209">
            <v>8708.5786666666663</v>
          </cell>
          <cell r="AP209">
            <v>13062.867999999999</v>
          </cell>
          <cell r="AQ209">
            <v>17417.157333333333</v>
          </cell>
          <cell r="AR209">
            <v>21771.446666666667</v>
          </cell>
          <cell r="AS209">
            <v>26125.736000000001</v>
          </cell>
          <cell r="AT209">
            <v>30480.025333333335</v>
          </cell>
          <cell r="AU209">
            <v>34834.314666666665</v>
          </cell>
          <cell r="AV209">
            <v>39188.603999999999</v>
          </cell>
          <cell r="AW209">
            <v>43542.893333333333</v>
          </cell>
          <cell r="AX209">
            <v>47897.182666666668</v>
          </cell>
          <cell r="AY209">
            <v>52251.472000000002</v>
          </cell>
        </row>
        <row r="210">
          <cell r="AN210">
            <v>2722</v>
          </cell>
          <cell r="AO210">
            <v>5444</v>
          </cell>
          <cell r="AP210">
            <v>8166</v>
          </cell>
          <cell r="AQ210">
            <v>10888</v>
          </cell>
          <cell r="AR210">
            <v>13610</v>
          </cell>
          <cell r="AS210">
            <v>16332</v>
          </cell>
          <cell r="AT210">
            <v>19054</v>
          </cell>
          <cell r="AU210">
            <v>21776</v>
          </cell>
          <cell r="AV210">
            <v>24498</v>
          </cell>
          <cell r="AW210">
            <v>27220</v>
          </cell>
          <cell r="AX210">
            <v>29942</v>
          </cell>
          <cell r="AY210">
            <v>32664</v>
          </cell>
        </row>
        <row r="211">
          <cell r="AN211">
            <v>1678.5239373936988</v>
          </cell>
          <cell r="AO211">
            <v>3327.5483328296878</v>
          </cell>
          <cell r="AP211">
            <v>4933.7983924269975</v>
          </cell>
          <cell r="AQ211">
            <v>6057.7309410157486</v>
          </cell>
          <cell r="AR211">
            <v>7000.2413065645833</v>
          </cell>
          <cell r="AS211">
            <v>7970.7762369732427</v>
          </cell>
          <cell r="AT211">
            <v>8789.3885262996955</v>
          </cell>
          <cell r="AU211">
            <v>9621.2756095071181</v>
          </cell>
          <cell r="AV211">
            <v>10596.235471209433</v>
          </cell>
          <cell r="AW211">
            <v>11910.440065425413</v>
          </cell>
          <cell r="AX211">
            <v>13190.720186390026</v>
          </cell>
          <cell r="AY211">
            <v>14749.770978855</v>
          </cell>
        </row>
        <row r="212">
          <cell r="AN212">
            <v>0</v>
          </cell>
          <cell r="AO212">
            <v>0</v>
          </cell>
          <cell r="AP212">
            <v>0</v>
          </cell>
          <cell r="AQ212">
            <v>13387.5</v>
          </cell>
          <cell r="AR212">
            <v>13387.5</v>
          </cell>
          <cell r="AS212">
            <v>13387.5</v>
          </cell>
          <cell r="AT212">
            <v>13387.5</v>
          </cell>
          <cell r="AU212">
            <v>13387.5</v>
          </cell>
          <cell r="AV212">
            <v>13387.5</v>
          </cell>
          <cell r="AW212">
            <v>26775</v>
          </cell>
          <cell r="AX212">
            <v>26775</v>
          </cell>
          <cell r="AY212">
            <v>26775</v>
          </cell>
        </row>
        <row r="213">
          <cell r="AN213">
            <v>0</v>
          </cell>
          <cell r="AO213">
            <v>0</v>
          </cell>
          <cell r="AP213">
            <v>0</v>
          </cell>
          <cell r="AQ213">
            <v>0</v>
          </cell>
          <cell r="AR213">
            <v>0</v>
          </cell>
          <cell r="AS213">
            <v>0</v>
          </cell>
          <cell r="AT213">
            <v>0</v>
          </cell>
          <cell r="AU213">
            <v>0</v>
          </cell>
          <cell r="AV213">
            <v>0</v>
          </cell>
          <cell r="AW213">
            <v>0</v>
          </cell>
          <cell r="AX213">
            <v>0</v>
          </cell>
          <cell r="AY213">
            <v>0</v>
          </cell>
        </row>
        <row r="214">
          <cell r="AN214">
            <v>683.33333333333337</v>
          </cell>
          <cell r="AO214">
            <v>1364.8686716075322</v>
          </cell>
          <cell r="AP214">
            <v>2010.4974802433021</v>
          </cell>
          <cell r="AQ214">
            <v>2616.024229907674</v>
          </cell>
          <cell r="AR214">
            <v>3234.8697040715961</v>
          </cell>
          <cell r="AS214">
            <v>3850.3027191760689</v>
          </cell>
          <cell r="AT214">
            <v>4445.2464834475941</v>
          </cell>
          <cell r="AU214">
            <v>5020.9973328966616</v>
          </cell>
          <cell r="AV214">
            <v>5579.6840105054907</v>
          </cell>
          <cell r="AW214">
            <v>6120.9306619280105</v>
          </cell>
          <cell r="AX214">
            <v>6691.0721766395618</v>
          </cell>
          <cell r="AY214">
            <v>7231.4223960411364</v>
          </cell>
        </row>
        <row r="215">
          <cell r="AN215">
            <v>26932.121604060365</v>
          </cell>
          <cell r="AO215">
            <v>53832.945671103887</v>
          </cell>
          <cell r="AP215">
            <v>80655.088872670298</v>
          </cell>
          <cell r="AQ215">
            <v>120342.31250425676</v>
          </cell>
          <cell r="AR215">
            <v>146473.93267730286</v>
          </cell>
          <cell r="AS215">
            <v>177718.62445614932</v>
          </cell>
          <cell r="AT215">
            <v>203790.90434308062</v>
          </cell>
          <cell r="AU215">
            <v>229857.26610907045</v>
          </cell>
          <cell r="AV215">
            <v>256049.63648171493</v>
          </cell>
          <cell r="AW215">
            <v>295951.31156068674</v>
          </cell>
          <cell r="AX215">
            <v>322460.4570296962</v>
          </cell>
          <cell r="AY215">
            <v>349218.58187489607</v>
          </cell>
        </row>
        <row r="217">
          <cell r="AN217">
            <v>84969.474222186225</v>
          </cell>
          <cell r="AO217">
            <v>168003.60985087528</v>
          </cell>
          <cell r="AP217">
            <v>248264.80395579615</v>
          </cell>
          <cell r="AQ217">
            <v>283506.41689679312</v>
          </cell>
          <cell r="AR217">
            <v>320208.82109366934</v>
          </cell>
          <cell r="AS217">
            <v>353666.45800873346</v>
          </cell>
          <cell r="AT217">
            <v>382168.33074356563</v>
          </cell>
          <cell r="AU217">
            <v>411561.10785807064</v>
          </cell>
          <cell r="AV217">
            <v>450366.06159891386</v>
          </cell>
          <cell r="AW217">
            <v>498078.02613434073</v>
          </cell>
          <cell r="AX217">
            <v>556920.88872963889</v>
          </cell>
          <cell r="AY217">
            <v>634099.48338210385</v>
          </cell>
        </row>
      </sheetData>
      <sheetData sheetId="24">
        <row r="4">
          <cell r="AN4">
            <v>1</v>
          </cell>
          <cell r="AO4">
            <v>2</v>
          </cell>
          <cell r="AP4">
            <v>3</v>
          </cell>
          <cell r="AQ4">
            <v>4</v>
          </cell>
          <cell r="AR4">
            <v>5</v>
          </cell>
          <cell r="AS4">
            <v>6</v>
          </cell>
          <cell r="AT4">
            <v>7</v>
          </cell>
          <cell r="AU4">
            <v>8</v>
          </cell>
          <cell r="AV4">
            <v>9</v>
          </cell>
          <cell r="AW4">
            <v>10</v>
          </cell>
          <cell r="AX4">
            <v>11</v>
          </cell>
          <cell r="AY4">
            <v>12</v>
          </cell>
        </row>
        <row r="5">
          <cell r="AN5">
            <v>40544</v>
          </cell>
          <cell r="AO5">
            <v>40575</v>
          </cell>
          <cell r="AP5">
            <v>40603</v>
          </cell>
          <cell r="AQ5">
            <v>40634</v>
          </cell>
          <cell r="AR5">
            <v>40664</v>
          </cell>
          <cell r="AS5">
            <v>40695</v>
          </cell>
          <cell r="AT5">
            <v>40725</v>
          </cell>
          <cell r="AU5">
            <v>40756</v>
          </cell>
          <cell r="AV5">
            <v>40787</v>
          </cell>
          <cell r="AW5">
            <v>40817</v>
          </cell>
          <cell r="AX5">
            <v>40848</v>
          </cell>
          <cell r="AY5">
            <v>40878</v>
          </cell>
        </row>
        <row r="8">
          <cell r="AN8">
            <v>254291.91424000001</v>
          </cell>
          <cell r="AO8">
            <v>509420.31504000002</v>
          </cell>
          <cell r="AP8">
            <v>718751.07668000006</v>
          </cell>
          <cell r="AQ8">
            <v>869109.53584000003</v>
          </cell>
          <cell r="AR8">
            <v>995837.24968000001</v>
          </cell>
          <cell r="AS8">
            <v>1097679.4883600001</v>
          </cell>
          <cell r="AT8">
            <v>1208932.2008400001</v>
          </cell>
          <cell r="AU8">
            <v>1319766.67004</v>
          </cell>
          <cell r="AV8">
            <v>1450676.8166799999</v>
          </cell>
          <cell r="AW8">
            <v>1651642.71272</v>
          </cell>
          <cell r="AX8">
            <v>1836297.12084</v>
          </cell>
          <cell r="AY8">
            <v>2091634.64328</v>
          </cell>
        </row>
        <row r="9">
          <cell r="AN9">
            <v>0</v>
          </cell>
          <cell r="AO9">
            <v>0</v>
          </cell>
          <cell r="AP9">
            <v>0</v>
          </cell>
          <cell r="AQ9">
            <v>0</v>
          </cell>
          <cell r="AR9">
            <v>0</v>
          </cell>
          <cell r="AS9">
            <v>0</v>
          </cell>
          <cell r="AT9">
            <v>0</v>
          </cell>
          <cell r="AU9">
            <v>0</v>
          </cell>
          <cell r="AV9">
            <v>0</v>
          </cell>
          <cell r="AW9">
            <v>0</v>
          </cell>
          <cell r="AX9">
            <v>0</v>
          </cell>
          <cell r="AY9">
            <v>0</v>
          </cell>
        </row>
        <row r="11">
          <cell r="AN11">
            <v>254291.91424000001</v>
          </cell>
          <cell r="AO11">
            <v>509420.31504000002</v>
          </cell>
          <cell r="AP11">
            <v>718751.07668000006</v>
          </cell>
          <cell r="AQ11">
            <v>869109.53584000003</v>
          </cell>
          <cell r="AR11">
            <v>995837.24968000001</v>
          </cell>
          <cell r="AS11">
            <v>1097679.4883600001</v>
          </cell>
          <cell r="AT11">
            <v>1208932.2008400001</v>
          </cell>
          <cell r="AU11">
            <v>1319766.67004</v>
          </cell>
          <cell r="AV11">
            <v>1450676.8166799999</v>
          </cell>
          <cell r="AW11">
            <v>1651642.71272</v>
          </cell>
          <cell r="AX11">
            <v>1836297.12084</v>
          </cell>
          <cell r="AY11">
            <v>2091634.64328</v>
          </cell>
        </row>
        <row r="15">
          <cell r="AN15">
            <v>-8076.916666666667</v>
          </cell>
          <cell r="AO15">
            <v>-16153.833333333334</v>
          </cell>
          <cell r="AP15">
            <v>-24230.75</v>
          </cell>
          <cell r="AQ15">
            <v>-32307.666666666668</v>
          </cell>
          <cell r="AR15">
            <v>-40384.583333333336</v>
          </cell>
          <cell r="AS15">
            <v>-48461.5</v>
          </cell>
          <cell r="AT15">
            <v>-56538.416666666664</v>
          </cell>
          <cell r="AU15">
            <v>-64615.333333333328</v>
          </cell>
          <cell r="AV15">
            <v>-72692.25</v>
          </cell>
          <cell r="AW15">
            <v>-80769.166666666672</v>
          </cell>
          <cell r="AX15">
            <v>-88846.083333333343</v>
          </cell>
          <cell r="AY15">
            <v>-96923.000000000015</v>
          </cell>
        </row>
        <row r="16">
          <cell r="AN16">
            <v>-9166.6666666666661</v>
          </cell>
          <cell r="AO16">
            <v>-18333.333333333332</v>
          </cell>
          <cell r="AP16">
            <v>-27500</v>
          </cell>
          <cell r="AQ16">
            <v>-36666.666666666664</v>
          </cell>
          <cell r="AR16">
            <v>-45833.333333333328</v>
          </cell>
          <cell r="AS16">
            <v>-54999.999999999993</v>
          </cell>
          <cell r="AT16">
            <v>-64166.666666666657</v>
          </cell>
          <cell r="AU16">
            <v>-73333.333333333328</v>
          </cell>
          <cell r="AV16">
            <v>-82500</v>
          </cell>
          <cell r="AW16">
            <v>-91666.666666666672</v>
          </cell>
          <cell r="AX16">
            <v>-100833.33333333334</v>
          </cell>
          <cell r="AY16">
            <v>-110000.00000000001</v>
          </cell>
        </row>
        <row r="17">
          <cell r="AN17">
            <v>0</v>
          </cell>
          <cell r="AO17">
            <v>0</v>
          </cell>
          <cell r="AP17">
            <v>0</v>
          </cell>
          <cell r="AQ17">
            <v>0</v>
          </cell>
          <cell r="AR17">
            <v>0</v>
          </cell>
          <cell r="AS17">
            <v>-50000</v>
          </cell>
          <cell r="AT17">
            <v>-50000</v>
          </cell>
          <cell r="AU17">
            <v>-50000</v>
          </cell>
          <cell r="AV17">
            <v>-50000</v>
          </cell>
          <cell r="AW17">
            <v>-50000</v>
          </cell>
          <cell r="AX17">
            <v>-50000</v>
          </cell>
          <cell r="AY17">
            <v>-50000</v>
          </cell>
        </row>
        <row r="18">
          <cell r="AN18">
            <v>-9166.6666666666661</v>
          </cell>
          <cell r="AO18">
            <v>-18333.333333333332</v>
          </cell>
          <cell r="AP18">
            <v>-27500</v>
          </cell>
          <cell r="AQ18">
            <v>-36666.666666666664</v>
          </cell>
          <cell r="AR18">
            <v>-45833.333333333328</v>
          </cell>
          <cell r="AS18">
            <v>-54999.999999999993</v>
          </cell>
          <cell r="AT18">
            <v>-64166.666666666657</v>
          </cell>
          <cell r="AU18">
            <v>-73333.333333333328</v>
          </cell>
          <cell r="AV18">
            <v>-82500</v>
          </cell>
          <cell r="AW18">
            <v>-91666.666666666672</v>
          </cell>
          <cell r="AX18">
            <v>-100833.33333333334</v>
          </cell>
          <cell r="AY18">
            <v>-110000.00000000001</v>
          </cell>
        </row>
        <row r="19">
          <cell r="AN19">
            <v>-4298.083333333333</v>
          </cell>
          <cell r="AO19">
            <v>-8596.1666666666661</v>
          </cell>
          <cell r="AP19">
            <v>-12894.25</v>
          </cell>
          <cell r="AQ19">
            <v>-17192.333333333332</v>
          </cell>
          <cell r="AR19">
            <v>-21490.416666666664</v>
          </cell>
          <cell r="AS19">
            <v>-25788.499999999996</v>
          </cell>
          <cell r="AT19">
            <v>-30086.583333333328</v>
          </cell>
          <cell r="AU19">
            <v>-34384.666666666664</v>
          </cell>
          <cell r="AV19">
            <v>-38682.75</v>
          </cell>
          <cell r="AW19">
            <v>-42980.833333333336</v>
          </cell>
          <cell r="AX19">
            <v>-47278.916666666672</v>
          </cell>
          <cell r="AY19">
            <v>-51577.000000000007</v>
          </cell>
        </row>
        <row r="20">
          <cell r="AN20">
            <v>-3305.7948851199999</v>
          </cell>
          <cell r="AO20">
            <v>-6622.4640955199993</v>
          </cell>
          <cell r="AP20">
            <v>-9343.7639968399999</v>
          </cell>
          <cell r="AQ20">
            <v>-11298.423965919999</v>
          </cell>
          <cell r="AR20">
            <v>-12945.884245839999</v>
          </cell>
          <cell r="AS20">
            <v>-14269.83334868</v>
          </cell>
          <cell r="AT20">
            <v>-15716.118610920001</v>
          </cell>
          <cell r="AU20">
            <v>-17156.966710519999</v>
          </cell>
          <cell r="AV20">
            <v>-18858.798616839998</v>
          </cell>
          <cell r="AW20">
            <v>-21471.355265359998</v>
          </cell>
          <cell r="AX20">
            <v>-23871.862570919999</v>
          </cell>
          <cell r="AY20">
            <v>-27191.250362639999</v>
          </cell>
        </row>
        <row r="21">
          <cell r="AN21">
            <v>-6365.4516666666668</v>
          </cell>
          <cell r="AO21">
            <v>-12730.903333333334</v>
          </cell>
          <cell r="AP21">
            <v>-19096.355</v>
          </cell>
          <cell r="AQ21">
            <v>-25461.806666666667</v>
          </cell>
          <cell r="AR21">
            <v>-31827.258333333335</v>
          </cell>
          <cell r="AS21">
            <v>-38510.982583333338</v>
          </cell>
          <cell r="AT21">
            <v>-45194.706833333337</v>
          </cell>
          <cell r="AU21">
            <v>-51878.431083333337</v>
          </cell>
          <cell r="AV21">
            <v>-58562.155333333336</v>
          </cell>
          <cell r="AW21">
            <v>-65245.879583333335</v>
          </cell>
          <cell r="AX21">
            <v>-71929.603833333342</v>
          </cell>
          <cell r="AY21">
            <v>-78613.328083333341</v>
          </cell>
        </row>
        <row r="23">
          <cell r="AN23">
            <v>-1758.6666666666667</v>
          </cell>
          <cell r="AO23">
            <v>-3517.3333333333335</v>
          </cell>
          <cell r="AP23">
            <v>-5276</v>
          </cell>
          <cell r="AQ23">
            <v>-7034.666666666667</v>
          </cell>
          <cell r="AR23">
            <v>-8793.3333333333339</v>
          </cell>
          <cell r="AS23">
            <v>-10552</v>
          </cell>
          <cell r="AT23">
            <v>-12310.666666666666</v>
          </cell>
          <cell r="AU23">
            <v>-14069.333333333332</v>
          </cell>
          <cell r="AV23">
            <v>-15827.999999999998</v>
          </cell>
          <cell r="AW23">
            <v>-17586.666666666664</v>
          </cell>
          <cell r="AX23">
            <v>-19345.333333333332</v>
          </cell>
          <cell r="AY23">
            <v>-21104</v>
          </cell>
        </row>
        <row r="24">
          <cell r="AN24">
            <v>-172.33333333333334</v>
          </cell>
          <cell r="AO24">
            <v>-344.66666666666669</v>
          </cell>
          <cell r="AP24">
            <v>-517</v>
          </cell>
          <cell r="AQ24">
            <v>-689.33333333333337</v>
          </cell>
          <cell r="AR24">
            <v>-861.66666666666674</v>
          </cell>
          <cell r="AS24">
            <v>-1034</v>
          </cell>
          <cell r="AT24">
            <v>-1206.3333333333333</v>
          </cell>
          <cell r="AU24">
            <v>-1378.6666666666665</v>
          </cell>
          <cell r="AV24">
            <v>-1550.9999999999998</v>
          </cell>
          <cell r="AW24">
            <v>-1723.333333333333</v>
          </cell>
          <cell r="AX24">
            <v>-1895.6666666666663</v>
          </cell>
          <cell r="AY24">
            <v>-2067.9999999999995</v>
          </cell>
        </row>
        <row r="25">
          <cell r="AN25">
            <v>0</v>
          </cell>
          <cell r="AO25">
            <v>0</v>
          </cell>
          <cell r="AP25">
            <v>0</v>
          </cell>
          <cell r="AQ25">
            <v>0</v>
          </cell>
          <cell r="AR25">
            <v>0</v>
          </cell>
          <cell r="AS25">
            <v>0</v>
          </cell>
          <cell r="AT25">
            <v>0</v>
          </cell>
          <cell r="AU25">
            <v>0</v>
          </cell>
          <cell r="AV25">
            <v>0</v>
          </cell>
          <cell r="AW25">
            <v>0</v>
          </cell>
          <cell r="AX25">
            <v>0</v>
          </cell>
          <cell r="AY25">
            <v>0</v>
          </cell>
        </row>
        <row r="26">
          <cell r="AN26">
            <v>0</v>
          </cell>
          <cell r="AO26">
            <v>0</v>
          </cell>
          <cell r="AP26">
            <v>0</v>
          </cell>
          <cell r="AQ26">
            <v>0</v>
          </cell>
          <cell r="AR26">
            <v>0</v>
          </cell>
          <cell r="AS26">
            <v>0</v>
          </cell>
          <cell r="AT26">
            <v>0</v>
          </cell>
          <cell r="AU26">
            <v>0</v>
          </cell>
          <cell r="AV26">
            <v>0</v>
          </cell>
          <cell r="AW26">
            <v>0</v>
          </cell>
          <cell r="AX26">
            <v>0</v>
          </cell>
          <cell r="AY26">
            <v>0</v>
          </cell>
        </row>
        <row r="27">
          <cell r="AN27">
            <v>-49</v>
          </cell>
          <cell r="AO27">
            <v>-98</v>
          </cell>
          <cell r="AP27">
            <v>-147</v>
          </cell>
          <cell r="AQ27">
            <v>-196</v>
          </cell>
          <cell r="AR27">
            <v>-245</v>
          </cell>
          <cell r="AS27">
            <v>-294</v>
          </cell>
          <cell r="AT27">
            <v>-343</v>
          </cell>
          <cell r="AU27">
            <v>-392</v>
          </cell>
          <cell r="AV27">
            <v>-441</v>
          </cell>
          <cell r="AW27">
            <v>-490</v>
          </cell>
          <cell r="AX27">
            <v>-539</v>
          </cell>
          <cell r="AY27">
            <v>-588</v>
          </cell>
        </row>
        <row r="28">
          <cell r="AN28">
            <v>-833.33333333333337</v>
          </cell>
          <cell r="AO28">
            <v>-1666.6666666666667</v>
          </cell>
          <cell r="AP28">
            <v>-2500</v>
          </cell>
          <cell r="AQ28">
            <v>-3333.3333333333335</v>
          </cell>
          <cell r="AR28">
            <v>-4166.666666666667</v>
          </cell>
          <cell r="AS28">
            <v>-5000</v>
          </cell>
          <cell r="AT28">
            <v>-5833.333333333333</v>
          </cell>
          <cell r="AU28">
            <v>-6666.6666666666661</v>
          </cell>
          <cell r="AV28">
            <v>-7499.9999999999991</v>
          </cell>
          <cell r="AW28">
            <v>-8333.3333333333321</v>
          </cell>
          <cell r="AX28">
            <v>-9166.6666666666661</v>
          </cell>
          <cell r="AY28">
            <v>-10000</v>
          </cell>
        </row>
        <row r="31">
          <cell r="AN31">
            <v>-43192.913218453337</v>
          </cell>
          <cell r="AO31">
            <v>-86396.700762186665</v>
          </cell>
          <cell r="AP31">
            <v>-129005.11899684</v>
          </cell>
          <cell r="AQ31">
            <v>-170846.89729925332</v>
          </cell>
          <cell r="AR31">
            <v>-212381.47591250666</v>
          </cell>
          <cell r="AS31">
            <v>-303910.81593201333</v>
          </cell>
          <cell r="AT31">
            <v>-345562.49211092002</v>
          </cell>
          <cell r="AU31">
            <v>-387208.73112718668</v>
          </cell>
          <cell r="AV31">
            <v>-429115.95395017334</v>
          </cell>
          <cell r="AW31">
            <v>-471933.90151535999</v>
          </cell>
          <cell r="AX31">
            <v>-514539.79973758664</v>
          </cell>
          <cell r="AY31">
            <v>-558064.57844597334</v>
          </cell>
        </row>
        <row r="34">
          <cell r="AN34">
            <v>0</v>
          </cell>
          <cell r="AO34">
            <v>0</v>
          </cell>
          <cell r="AP34">
            <v>0</v>
          </cell>
          <cell r="AQ34">
            <v>-26147.7</v>
          </cell>
          <cell r="AR34">
            <v>-26147.7</v>
          </cell>
          <cell r="AS34">
            <v>-26147.7</v>
          </cell>
          <cell r="AT34">
            <v>-26147.7</v>
          </cell>
          <cell r="AU34">
            <v>-26147.7</v>
          </cell>
          <cell r="AV34">
            <v>-26147.7</v>
          </cell>
          <cell r="AW34">
            <v>-52295.4</v>
          </cell>
          <cell r="AX34">
            <v>-52295.4</v>
          </cell>
          <cell r="AY34">
            <v>-52295.4</v>
          </cell>
        </row>
        <row r="35">
          <cell r="AN35">
            <v>0</v>
          </cell>
          <cell r="AO35">
            <v>0</v>
          </cell>
          <cell r="AP35">
            <v>0</v>
          </cell>
          <cell r="AQ35">
            <v>0</v>
          </cell>
          <cell r="AR35">
            <v>0</v>
          </cell>
          <cell r="AS35">
            <v>0</v>
          </cell>
          <cell r="AT35">
            <v>0</v>
          </cell>
          <cell r="AU35">
            <v>0</v>
          </cell>
          <cell r="AV35">
            <v>0</v>
          </cell>
          <cell r="AW35">
            <v>0</v>
          </cell>
          <cell r="AX35">
            <v>0</v>
          </cell>
          <cell r="AY35">
            <v>0</v>
          </cell>
        </row>
        <row r="36">
          <cell r="AN36">
            <v>0</v>
          </cell>
          <cell r="AO36">
            <v>0</v>
          </cell>
          <cell r="AP36">
            <v>0</v>
          </cell>
          <cell r="AQ36">
            <v>0</v>
          </cell>
          <cell r="AR36">
            <v>0</v>
          </cell>
          <cell r="AS36">
            <v>0</v>
          </cell>
          <cell r="AT36">
            <v>0</v>
          </cell>
          <cell r="AU36">
            <v>0</v>
          </cell>
          <cell r="AV36">
            <v>0</v>
          </cell>
          <cell r="AW36">
            <v>-2500</v>
          </cell>
          <cell r="AX36">
            <v>-2500</v>
          </cell>
          <cell r="AY36">
            <v>-2500</v>
          </cell>
        </row>
        <row r="37">
          <cell r="AN37">
            <v>-100</v>
          </cell>
          <cell r="AO37">
            <v>-200</v>
          </cell>
          <cell r="AP37">
            <v>-300</v>
          </cell>
          <cell r="AQ37">
            <v>-400</v>
          </cell>
          <cell r="AR37">
            <v>-500</v>
          </cell>
          <cell r="AS37">
            <v>-600</v>
          </cell>
          <cell r="AT37">
            <v>-700</v>
          </cell>
          <cell r="AU37">
            <v>-800</v>
          </cell>
          <cell r="AV37">
            <v>-900</v>
          </cell>
          <cell r="AW37">
            <v>-1000</v>
          </cell>
          <cell r="AX37">
            <v>-1100</v>
          </cell>
          <cell r="AY37">
            <v>-1200</v>
          </cell>
        </row>
        <row r="38">
          <cell r="AN38">
            <v>-833.33333333333337</v>
          </cell>
          <cell r="AO38">
            <v>-1666.6666666666667</v>
          </cell>
          <cell r="AP38">
            <v>-2500</v>
          </cell>
          <cell r="AQ38">
            <v>-3333.3333333333335</v>
          </cell>
          <cell r="AR38">
            <v>-4166.666666666667</v>
          </cell>
          <cell r="AS38">
            <v>-5000</v>
          </cell>
          <cell r="AT38">
            <v>-5833.333333333333</v>
          </cell>
          <cell r="AU38">
            <v>-6666.6666666666661</v>
          </cell>
          <cell r="AV38">
            <v>-7499.9999999999991</v>
          </cell>
          <cell r="AW38">
            <v>-8333.3333333333321</v>
          </cell>
          <cell r="AX38">
            <v>-9166.6666666666661</v>
          </cell>
          <cell r="AY38">
            <v>-10000</v>
          </cell>
        </row>
        <row r="41">
          <cell r="AN41">
            <v>-933.33333333333337</v>
          </cell>
          <cell r="AO41">
            <v>-1866.6666666666667</v>
          </cell>
          <cell r="AP41">
            <v>-2800</v>
          </cell>
          <cell r="AQ41">
            <v>-29881.033333333333</v>
          </cell>
          <cell r="AR41">
            <v>-30814.366666666665</v>
          </cell>
          <cell r="AS41">
            <v>-31747.699999999997</v>
          </cell>
          <cell r="AT41">
            <v>-32681.033333333329</v>
          </cell>
          <cell r="AU41">
            <v>-33614.366666666661</v>
          </cell>
          <cell r="AV41">
            <v>-34547.699999999997</v>
          </cell>
          <cell r="AW41">
            <v>-64128.73333333333</v>
          </cell>
          <cell r="AX41">
            <v>-65062.066666666666</v>
          </cell>
          <cell r="AY41">
            <v>-65995.399999999994</v>
          </cell>
        </row>
        <row r="44">
          <cell r="AN44">
            <v>-44126.246551786673</v>
          </cell>
          <cell r="AO44">
            <v>-88263.367428853351</v>
          </cell>
          <cell r="AP44">
            <v>-131805.11899684003</v>
          </cell>
          <cell r="AQ44">
            <v>-200727.93063258671</v>
          </cell>
          <cell r="AR44">
            <v>-243195.84257917339</v>
          </cell>
          <cell r="AS44">
            <v>-335658.5159320134</v>
          </cell>
          <cell r="AT44">
            <v>-378243.52544425341</v>
          </cell>
          <cell r="AU44">
            <v>-420823.09779385343</v>
          </cell>
          <cell r="AV44">
            <v>-463663.65395017341</v>
          </cell>
          <cell r="AW44">
            <v>-536062.63484869339</v>
          </cell>
          <cell r="AX44">
            <v>-579601.86640425341</v>
          </cell>
          <cell r="AY44">
            <v>-624059.97844597336</v>
          </cell>
        </row>
        <row r="47">
          <cell r="AN47">
            <v>210165.66768821335</v>
          </cell>
          <cell r="AO47">
            <v>421156.94761114666</v>
          </cell>
          <cell r="AP47">
            <v>586945.95768315997</v>
          </cell>
          <cell r="AQ47">
            <v>668381.60520741332</v>
          </cell>
          <cell r="AR47">
            <v>752641.40710082662</v>
          </cell>
          <cell r="AS47">
            <v>762020.97242798668</v>
          </cell>
          <cell r="AT47">
            <v>830688.67539574672</v>
          </cell>
          <cell r="AU47">
            <v>898943.57224614674</v>
          </cell>
          <cell r="AV47">
            <v>987013.16272982676</v>
          </cell>
          <cell r="AW47">
            <v>1115580.0778713068</v>
          </cell>
          <cell r="AX47">
            <v>1256695.2544357469</v>
          </cell>
          <cell r="AY47">
            <v>1467574.6648340269</v>
          </cell>
        </row>
        <row r="51">
          <cell r="AN51">
            <v>0</v>
          </cell>
          <cell r="AO51">
            <v>0</v>
          </cell>
          <cell r="AP51">
            <v>0</v>
          </cell>
          <cell r="AQ51">
            <v>0</v>
          </cell>
          <cell r="AR51">
            <v>0</v>
          </cell>
          <cell r="AS51">
            <v>0</v>
          </cell>
          <cell r="AT51">
            <v>0</v>
          </cell>
          <cell r="AU51">
            <v>0</v>
          </cell>
          <cell r="AV51">
            <v>0</v>
          </cell>
          <cell r="AW51">
            <v>0</v>
          </cell>
          <cell r="AX51">
            <v>0</v>
          </cell>
          <cell r="AY51">
            <v>0</v>
          </cell>
        </row>
        <row r="52">
          <cell r="AN52">
            <v>0</v>
          </cell>
          <cell r="AO52">
            <v>0</v>
          </cell>
          <cell r="AP52">
            <v>0</v>
          </cell>
          <cell r="AQ52">
            <v>0</v>
          </cell>
          <cell r="AR52">
            <v>0</v>
          </cell>
          <cell r="AS52">
            <v>0</v>
          </cell>
          <cell r="AT52">
            <v>0</v>
          </cell>
          <cell r="AU52">
            <v>0</v>
          </cell>
          <cell r="AV52">
            <v>0</v>
          </cell>
          <cell r="AW52">
            <v>0</v>
          </cell>
          <cell r="AX52">
            <v>0</v>
          </cell>
          <cell r="AY52">
            <v>0</v>
          </cell>
        </row>
        <row r="54">
          <cell r="AN54">
            <v>0</v>
          </cell>
          <cell r="AO54">
            <v>0</v>
          </cell>
          <cell r="AP54">
            <v>0</v>
          </cell>
          <cell r="AQ54">
            <v>0</v>
          </cell>
          <cell r="AR54">
            <v>0</v>
          </cell>
          <cell r="AS54">
            <v>0</v>
          </cell>
          <cell r="AT54">
            <v>0</v>
          </cell>
          <cell r="AU54">
            <v>0</v>
          </cell>
          <cell r="AV54">
            <v>0</v>
          </cell>
          <cell r="AW54">
            <v>0</v>
          </cell>
          <cell r="AX54">
            <v>0</v>
          </cell>
          <cell r="AY54">
            <v>0</v>
          </cell>
        </row>
        <row r="57">
          <cell r="AN57">
            <v>-109023.16</v>
          </cell>
          <cell r="AO57">
            <v>-218046.32</v>
          </cell>
          <cell r="AP57">
            <v>-327069.48</v>
          </cell>
          <cell r="AQ57">
            <v>-436092.64</v>
          </cell>
          <cell r="AR57">
            <v>-545115.80000000005</v>
          </cell>
          <cell r="AS57">
            <v>-654138.96000000008</v>
          </cell>
          <cell r="AT57">
            <v>-763162.12000000011</v>
          </cell>
          <cell r="AU57">
            <v>-872185.28000000014</v>
          </cell>
          <cell r="AV57">
            <v>-981208.44000000018</v>
          </cell>
          <cell r="AW57">
            <v>-1090231.6000000001</v>
          </cell>
          <cell r="AX57">
            <v>-1199254.76</v>
          </cell>
          <cell r="AY57">
            <v>-1308277.92</v>
          </cell>
        </row>
        <row r="58">
          <cell r="AN58">
            <v>-416.66</v>
          </cell>
          <cell r="AO58">
            <v>-833.32</v>
          </cell>
          <cell r="AP58">
            <v>-1249.98</v>
          </cell>
          <cell r="AQ58">
            <v>-1666.64</v>
          </cell>
          <cell r="AR58">
            <v>-2083.3000000000002</v>
          </cell>
          <cell r="AS58">
            <v>-2499.96</v>
          </cell>
          <cell r="AT58">
            <v>-2916.62</v>
          </cell>
          <cell r="AU58">
            <v>-3333.2799999999997</v>
          </cell>
          <cell r="AV58">
            <v>-3749.9399999999996</v>
          </cell>
          <cell r="AW58">
            <v>-4166.5999999999995</v>
          </cell>
          <cell r="AX58">
            <v>-4583.2599999999993</v>
          </cell>
          <cell r="AY58">
            <v>-4999.9199999999992</v>
          </cell>
        </row>
        <row r="59">
          <cell r="AN59">
            <v>0</v>
          </cell>
          <cell r="AO59">
            <v>0</v>
          </cell>
          <cell r="AP59">
            <v>0</v>
          </cell>
          <cell r="AQ59">
            <v>0</v>
          </cell>
          <cell r="AR59">
            <v>0</v>
          </cell>
          <cell r="AS59">
            <v>0</v>
          </cell>
          <cell r="AT59">
            <v>0</v>
          </cell>
          <cell r="AU59">
            <v>0</v>
          </cell>
          <cell r="AV59">
            <v>0</v>
          </cell>
          <cell r="AW59">
            <v>0</v>
          </cell>
          <cell r="AX59">
            <v>0</v>
          </cell>
          <cell r="AY59">
            <v>0</v>
          </cell>
        </row>
        <row r="60">
          <cell r="AN60">
            <v>0</v>
          </cell>
          <cell r="AO60">
            <v>0</v>
          </cell>
          <cell r="AP60">
            <v>0</v>
          </cell>
          <cell r="AQ60">
            <v>0</v>
          </cell>
          <cell r="AR60">
            <v>0</v>
          </cell>
          <cell r="AS60">
            <v>0</v>
          </cell>
          <cell r="AT60">
            <v>0</v>
          </cell>
          <cell r="AU60">
            <v>0</v>
          </cell>
          <cell r="AV60">
            <v>0</v>
          </cell>
          <cell r="AW60">
            <v>0</v>
          </cell>
          <cell r="AX60">
            <v>0</v>
          </cell>
          <cell r="AY60">
            <v>0</v>
          </cell>
        </row>
        <row r="61">
          <cell r="AN61">
            <v>0</v>
          </cell>
          <cell r="AO61">
            <v>0</v>
          </cell>
          <cell r="AP61">
            <v>0</v>
          </cell>
          <cell r="AQ61">
            <v>-62827.4</v>
          </cell>
          <cell r="AR61">
            <v>-62827.4</v>
          </cell>
          <cell r="AS61">
            <v>-62827.4</v>
          </cell>
          <cell r="AT61">
            <v>-62827.4</v>
          </cell>
          <cell r="AU61">
            <v>-62827.4</v>
          </cell>
          <cell r="AV61">
            <v>-62827.4</v>
          </cell>
          <cell r="AW61">
            <v>-126000</v>
          </cell>
          <cell r="AX61">
            <v>-126000</v>
          </cell>
          <cell r="AY61">
            <v>-126000</v>
          </cell>
        </row>
        <row r="62">
          <cell r="AN62">
            <v>0</v>
          </cell>
          <cell r="AO62">
            <v>0</v>
          </cell>
          <cell r="AP62">
            <v>0</v>
          </cell>
          <cell r="AQ62">
            <v>0</v>
          </cell>
          <cell r="AR62">
            <v>0</v>
          </cell>
          <cell r="AS62">
            <v>0</v>
          </cell>
          <cell r="AT62">
            <v>0</v>
          </cell>
          <cell r="AU62">
            <v>0</v>
          </cell>
          <cell r="AV62">
            <v>0</v>
          </cell>
          <cell r="AW62">
            <v>0</v>
          </cell>
          <cell r="AX62">
            <v>0</v>
          </cell>
          <cell r="AY62">
            <v>0</v>
          </cell>
        </row>
        <row r="63">
          <cell r="AN63">
            <v>-60</v>
          </cell>
          <cell r="AO63">
            <v>-120</v>
          </cell>
          <cell r="AP63">
            <v>-180</v>
          </cell>
          <cell r="AQ63">
            <v>-240</v>
          </cell>
          <cell r="AR63">
            <v>-300</v>
          </cell>
          <cell r="AS63">
            <v>-360</v>
          </cell>
          <cell r="AT63">
            <v>-420</v>
          </cell>
          <cell r="AU63">
            <v>-480</v>
          </cell>
          <cell r="AV63">
            <v>-540</v>
          </cell>
          <cell r="AW63">
            <v>-600</v>
          </cell>
          <cell r="AX63">
            <v>-660</v>
          </cell>
          <cell r="AY63">
            <v>-720</v>
          </cell>
        </row>
        <row r="64">
          <cell r="AN64">
            <v>0</v>
          </cell>
          <cell r="AO64">
            <v>0</v>
          </cell>
          <cell r="AP64">
            <v>0</v>
          </cell>
          <cell r="AQ64">
            <v>0</v>
          </cell>
          <cell r="AR64">
            <v>0</v>
          </cell>
          <cell r="AS64">
            <v>0</v>
          </cell>
          <cell r="AT64">
            <v>0</v>
          </cell>
          <cell r="AU64">
            <v>0</v>
          </cell>
          <cell r="AV64">
            <v>0</v>
          </cell>
          <cell r="AW64">
            <v>0</v>
          </cell>
          <cell r="AX64">
            <v>0</v>
          </cell>
          <cell r="AY64">
            <v>0</v>
          </cell>
        </row>
        <row r="67">
          <cell r="AN67">
            <v>-109499.82</v>
          </cell>
          <cell r="AO67">
            <v>-218999.64</v>
          </cell>
          <cell r="AP67">
            <v>-328499.46000000002</v>
          </cell>
          <cell r="AQ67">
            <v>-500826.68000000005</v>
          </cell>
          <cell r="AR67">
            <v>-610326.5</v>
          </cell>
          <cell r="AS67">
            <v>-719826.32000000007</v>
          </cell>
          <cell r="AT67">
            <v>-829326.14000000013</v>
          </cell>
          <cell r="AU67">
            <v>-938825.9600000002</v>
          </cell>
          <cell r="AV67">
            <v>-1048325.7800000003</v>
          </cell>
          <cell r="AW67">
            <v>-1220998.2000000002</v>
          </cell>
          <cell r="AX67">
            <v>-1330498.0200000003</v>
          </cell>
          <cell r="AY67">
            <v>-1439997.8400000003</v>
          </cell>
        </row>
        <row r="70">
          <cell r="AN70">
            <v>-109499.82</v>
          </cell>
          <cell r="AO70">
            <v>-218999.64</v>
          </cell>
          <cell r="AP70">
            <v>-328499.46000000002</v>
          </cell>
          <cell r="AQ70">
            <v>-500826.68000000005</v>
          </cell>
          <cell r="AR70">
            <v>-610326.5</v>
          </cell>
          <cell r="AS70">
            <v>-719826.32000000007</v>
          </cell>
          <cell r="AT70">
            <v>-829326.14000000013</v>
          </cell>
          <cell r="AU70">
            <v>-938825.9600000002</v>
          </cell>
          <cell r="AV70">
            <v>-1048325.7800000003</v>
          </cell>
          <cell r="AW70">
            <v>-1220998.2000000002</v>
          </cell>
          <cell r="AX70">
            <v>-1330498.0200000003</v>
          </cell>
          <cell r="AY70">
            <v>-1439997.8400000003</v>
          </cell>
        </row>
        <row r="73">
          <cell r="AN73">
            <v>100665.84768821334</v>
          </cell>
          <cell r="AO73">
            <v>202157.30761114665</v>
          </cell>
          <cell r="AP73">
            <v>258446.49768315998</v>
          </cell>
          <cell r="AQ73">
            <v>167554.92520741333</v>
          </cell>
          <cell r="AR73">
            <v>142314.90710082665</v>
          </cell>
          <cell r="AS73">
            <v>42194.652427986657</v>
          </cell>
          <cell r="AT73">
            <v>1362.5353957466577</v>
          </cell>
          <cell r="AU73">
            <v>-39882.387753853356</v>
          </cell>
          <cell r="AV73">
            <v>-61312.617270173359</v>
          </cell>
          <cell r="AW73">
            <v>-105418.12212869339</v>
          </cell>
          <cell r="AX73">
            <v>-73802.765564253379</v>
          </cell>
          <cell r="AY73">
            <v>27576.824834026571</v>
          </cell>
        </row>
        <row r="118">
          <cell r="AN118">
            <v>0</v>
          </cell>
          <cell r="AO118">
            <v>0</v>
          </cell>
          <cell r="AP118">
            <v>0</v>
          </cell>
          <cell r="AQ118">
            <v>0</v>
          </cell>
          <cell r="AR118">
            <v>0</v>
          </cell>
          <cell r="AS118">
            <v>0</v>
          </cell>
          <cell r="AT118">
            <v>0</v>
          </cell>
          <cell r="AU118">
            <v>0</v>
          </cell>
          <cell r="AV118">
            <v>0</v>
          </cell>
          <cell r="AW118">
            <v>0</v>
          </cell>
          <cell r="AX118">
            <v>0</v>
          </cell>
          <cell r="AY118">
            <v>0</v>
          </cell>
        </row>
        <row r="202">
          <cell r="AN202">
            <v>254291.91424000001</v>
          </cell>
          <cell r="AO202">
            <v>509420.31504000002</v>
          </cell>
          <cell r="AP202">
            <v>718751.07668000006</v>
          </cell>
          <cell r="AQ202">
            <v>869109.53584000003</v>
          </cell>
          <cell r="AR202">
            <v>995837.24968000001</v>
          </cell>
          <cell r="AS202">
            <v>1097679.4883600001</v>
          </cell>
          <cell r="AT202">
            <v>1208932.2008400001</v>
          </cell>
          <cell r="AU202">
            <v>1319766.67004</v>
          </cell>
          <cell r="AV202">
            <v>1450676.8166799999</v>
          </cell>
          <cell r="AW202">
            <v>1651642.71272</v>
          </cell>
          <cell r="AX202">
            <v>1836297.12084</v>
          </cell>
          <cell r="AY202">
            <v>2091634.64328</v>
          </cell>
        </row>
        <row r="206">
          <cell r="AN206">
            <v>2813.3333333333335</v>
          </cell>
          <cell r="AO206">
            <v>5626.666666666667</v>
          </cell>
          <cell r="AP206">
            <v>8440</v>
          </cell>
          <cell r="AQ206">
            <v>11253.333333333334</v>
          </cell>
          <cell r="AR206">
            <v>14066.666666666668</v>
          </cell>
          <cell r="AS206">
            <v>16880</v>
          </cell>
          <cell r="AT206">
            <v>19693.333333333332</v>
          </cell>
          <cell r="AU206">
            <v>22506.666666666664</v>
          </cell>
          <cell r="AV206">
            <v>25319.999999999996</v>
          </cell>
          <cell r="AW206">
            <v>28133.333333333328</v>
          </cell>
          <cell r="AX206">
            <v>30946.666666666661</v>
          </cell>
          <cell r="AY206">
            <v>33759.999999999993</v>
          </cell>
        </row>
        <row r="207">
          <cell r="AN207">
            <v>17243.583333333332</v>
          </cell>
          <cell r="AO207">
            <v>34487.166666666664</v>
          </cell>
          <cell r="AP207">
            <v>51730.75</v>
          </cell>
          <cell r="AQ207">
            <v>68974.333333333328</v>
          </cell>
          <cell r="AR207">
            <v>86217.916666666657</v>
          </cell>
          <cell r="AS207">
            <v>153461.5</v>
          </cell>
          <cell r="AT207">
            <v>170705.08333333334</v>
          </cell>
          <cell r="AU207">
            <v>187948.66666666669</v>
          </cell>
          <cell r="AV207">
            <v>205192.25000000003</v>
          </cell>
          <cell r="AW207">
            <v>222435.83333333337</v>
          </cell>
          <cell r="AX207">
            <v>239679.41666666672</v>
          </cell>
          <cell r="AY207">
            <v>256923.00000000006</v>
          </cell>
        </row>
        <row r="208">
          <cell r="AN208">
            <v>9166.6666666666661</v>
          </cell>
          <cell r="AO208">
            <v>18333.333333333332</v>
          </cell>
          <cell r="AP208">
            <v>27500</v>
          </cell>
          <cell r="AQ208">
            <v>36666.666666666664</v>
          </cell>
          <cell r="AR208">
            <v>45833.333333333328</v>
          </cell>
          <cell r="AS208">
            <v>54999.999999999993</v>
          </cell>
          <cell r="AT208">
            <v>64166.666666666657</v>
          </cell>
          <cell r="AU208">
            <v>73333.333333333328</v>
          </cell>
          <cell r="AV208">
            <v>82500</v>
          </cell>
          <cell r="AW208">
            <v>91666.666666666672</v>
          </cell>
          <cell r="AX208">
            <v>100833.33333333334</v>
          </cell>
          <cell r="AY208">
            <v>110000.00000000001</v>
          </cell>
        </row>
        <row r="209">
          <cell r="AN209">
            <v>6365.4516666666668</v>
          </cell>
          <cell r="AO209">
            <v>12730.903333333334</v>
          </cell>
          <cell r="AP209">
            <v>19096.355</v>
          </cell>
          <cell r="AQ209">
            <v>25461.806666666667</v>
          </cell>
          <cell r="AR209">
            <v>31827.258333333335</v>
          </cell>
          <cell r="AS209">
            <v>38510.982583333338</v>
          </cell>
          <cell r="AT209">
            <v>45194.706833333337</v>
          </cell>
          <cell r="AU209">
            <v>51878.431083333337</v>
          </cell>
          <cell r="AV209">
            <v>58562.155333333336</v>
          </cell>
          <cell r="AW209">
            <v>65245.879583333335</v>
          </cell>
          <cell r="AX209">
            <v>71929.603833333342</v>
          </cell>
          <cell r="AY209">
            <v>78613.328083333341</v>
          </cell>
        </row>
        <row r="210">
          <cell r="AN210">
            <v>4298.083333333333</v>
          </cell>
          <cell r="AO210">
            <v>8596.1666666666661</v>
          </cell>
          <cell r="AP210">
            <v>12894.25</v>
          </cell>
          <cell r="AQ210">
            <v>17192.333333333332</v>
          </cell>
          <cell r="AR210">
            <v>21490.416666666664</v>
          </cell>
          <cell r="AS210">
            <v>25788.499999999996</v>
          </cell>
          <cell r="AT210">
            <v>30086.583333333328</v>
          </cell>
          <cell r="AU210">
            <v>34384.666666666664</v>
          </cell>
          <cell r="AV210">
            <v>38682.75</v>
          </cell>
          <cell r="AW210">
            <v>42980.833333333336</v>
          </cell>
          <cell r="AX210">
            <v>47278.916666666672</v>
          </cell>
          <cell r="AY210">
            <v>51577.000000000007</v>
          </cell>
        </row>
        <row r="211">
          <cell r="AN211">
            <v>3305.7948851199999</v>
          </cell>
          <cell r="AO211">
            <v>6622.4640955199993</v>
          </cell>
          <cell r="AP211">
            <v>9343.7639968399999</v>
          </cell>
          <cell r="AQ211">
            <v>11298.423965919999</v>
          </cell>
          <cell r="AR211">
            <v>12945.884245839999</v>
          </cell>
          <cell r="AS211">
            <v>14269.83334868</v>
          </cell>
          <cell r="AT211">
            <v>15716.118610920001</v>
          </cell>
          <cell r="AU211">
            <v>17156.966710519999</v>
          </cell>
          <cell r="AV211">
            <v>18858.798616839998</v>
          </cell>
          <cell r="AW211">
            <v>21471.355265359998</v>
          </cell>
          <cell r="AX211">
            <v>23871.862570919999</v>
          </cell>
          <cell r="AY211">
            <v>27191.250362639999</v>
          </cell>
        </row>
        <row r="212">
          <cell r="AN212">
            <v>0</v>
          </cell>
          <cell r="AO212">
            <v>0</v>
          </cell>
          <cell r="AP212">
            <v>0</v>
          </cell>
          <cell r="AQ212">
            <v>26147.7</v>
          </cell>
          <cell r="AR212">
            <v>26147.7</v>
          </cell>
          <cell r="AS212">
            <v>26147.7</v>
          </cell>
          <cell r="AT212">
            <v>26147.7</v>
          </cell>
          <cell r="AU212">
            <v>26147.7</v>
          </cell>
          <cell r="AV212">
            <v>26147.7</v>
          </cell>
          <cell r="AW212">
            <v>52295.4</v>
          </cell>
          <cell r="AX212">
            <v>52295.4</v>
          </cell>
          <cell r="AY212">
            <v>52295.4</v>
          </cell>
        </row>
        <row r="213">
          <cell r="AN213">
            <v>0</v>
          </cell>
          <cell r="AO213">
            <v>0</v>
          </cell>
          <cell r="AP213">
            <v>0</v>
          </cell>
          <cell r="AQ213">
            <v>0</v>
          </cell>
          <cell r="AR213">
            <v>0</v>
          </cell>
          <cell r="AS213">
            <v>0</v>
          </cell>
          <cell r="AT213">
            <v>0</v>
          </cell>
          <cell r="AU213">
            <v>0</v>
          </cell>
          <cell r="AV213">
            <v>0</v>
          </cell>
          <cell r="AW213">
            <v>0</v>
          </cell>
          <cell r="AX213">
            <v>0</v>
          </cell>
          <cell r="AY213">
            <v>0</v>
          </cell>
        </row>
        <row r="214">
          <cell r="AN214">
            <v>993.33333333333337</v>
          </cell>
          <cell r="AO214">
            <v>1986.6666666666667</v>
          </cell>
          <cell r="AP214">
            <v>2980</v>
          </cell>
          <cell r="AQ214">
            <v>3973.3333333333335</v>
          </cell>
          <cell r="AR214">
            <v>4966.666666666667</v>
          </cell>
          <cell r="AS214">
            <v>5960</v>
          </cell>
          <cell r="AT214">
            <v>6953.333333333333</v>
          </cell>
          <cell r="AU214">
            <v>7946.6666666666661</v>
          </cell>
          <cell r="AV214">
            <v>8940</v>
          </cell>
          <cell r="AW214">
            <v>9933.3333333333339</v>
          </cell>
          <cell r="AX214">
            <v>10926.666666666668</v>
          </cell>
          <cell r="AY214">
            <v>11920.000000000002</v>
          </cell>
        </row>
        <row r="215">
          <cell r="AN215">
            <v>44186.246551786666</v>
          </cell>
          <cell r="AO215">
            <v>88383.367428853322</v>
          </cell>
          <cell r="AP215">
            <v>131985.11899684</v>
          </cell>
          <cell r="AQ215">
            <v>200967.93063258665</v>
          </cell>
          <cell r="AR215">
            <v>243495.84257917333</v>
          </cell>
          <cell r="AS215">
            <v>336018.51593201328</v>
          </cell>
          <cell r="AT215">
            <v>378663.52544425329</v>
          </cell>
          <cell r="AU215">
            <v>421303.09779385326</v>
          </cell>
          <cell r="AV215">
            <v>464203.65395017329</v>
          </cell>
          <cell r="AW215">
            <v>534162.63484869327</v>
          </cell>
          <cell r="AX215">
            <v>577761.86640425329</v>
          </cell>
          <cell r="AY215">
            <v>622279.97844597325</v>
          </cell>
        </row>
        <row r="217">
          <cell r="AN217">
            <v>210105.66768821335</v>
          </cell>
          <cell r="AO217">
            <v>421036.94761114666</v>
          </cell>
          <cell r="AP217">
            <v>586765.95768315997</v>
          </cell>
          <cell r="AQ217">
            <v>668141.60520741332</v>
          </cell>
          <cell r="AR217">
            <v>752341.40710082662</v>
          </cell>
          <cell r="AS217">
            <v>761660.97242798668</v>
          </cell>
          <cell r="AT217">
            <v>830268.67539574672</v>
          </cell>
          <cell r="AU217">
            <v>898463.57224614674</v>
          </cell>
          <cell r="AV217">
            <v>986473.16272982676</v>
          </cell>
          <cell r="AW217">
            <v>1117480.0778713068</v>
          </cell>
          <cell r="AX217">
            <v>1258535.2544357469</v>
          </cell>
          <cell r="AY217">
            <v>1469354.6648340269</v>
          </cell>
        </row>
      </sheetData>
      <sheetData sheetId="25"/>
      <sheetData sheetId="26">
        <row r="13">
          <cell r="AE13">
            <v>3075.163</v>
          </cell>
        </row>
      </sheetData>
      <sheetData sheetId="2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2700"/>
      <sheetName val="JE"/>
      <sheetName val="ROE"/>
    </sheetNames>
    <sheetDataSet>
      <sheetData sheetId="0"/>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amp;M&amp;TDC"/>
      <sheetName val="Disp Sum"/>
      <sheetName val="Detail"/>
      <sheetName val="IOM"/>
      <sheetName val="DetailSummary"/>
      <sheetName val="Resolution"/>
      <sheetName val="Meter"/>
      <sheetName val="DSG"/>
      <sheetName val="Criteria"/>
      <sheetName val="Meter Stmt"/>
      <sheetName val="Metered Energy"/>
      <sheetName val="Output Chart"/>
      <sheetName val="HR"/>
      <sheetName val="Sch D"/>
      <sheetName val="Sch E"/>
      <sheetName val="Sch F"/>
      <sheetName val="Sch H"/>
      <sheetName val="Sch I"/>
      <sheetName val="Sch L"/>
      <sheetName val="Sch M"/>
      <sheetName val="Meridian NPV Calculation"/>
    </sheetNames>
    <sheetDataSet>
      <sheetData sheetId="0"/>
      <sheetData sheetId="1"/>
      <sheetData sheetId="2"/>
      <sheetData sheetId="3">
        <row r="12">
          <cell r="D12">
            <v>22</v>
          </cell>
        </row>
        <row r="13">
          <cell r="D13">
            <v>23</v>
          </cell>
        </row>
        <row r="14">
          <cell r="D14">
            <v>24</v>
          </cell>
        </row>
        <row r="15">
          <cell r="D15">
            <v>1</v>
          </cell>
        </row>
        <row r="16">
          <cell r="D16">
            <v>2</v>
          </cell>
        </row>
        <row r="17">
          <cell r="D17">
            <v>3</v>
          </cell>
        </row>
        <row r="18">
          <cell r="D18">
            <v>4</v>
          </cell>
        </row>
        <row r="19">
          <cell r="D19">
            <v>5</v>
          </cell>
        </row>
        <row r="20">
          <cell r="D20">
            <v>6</v>
          </cell>
        </row>
        <row r="21">
          <cell r="D21">
            <v>7</v>
          </cell>
        </row>
        <row r="22">
          <cell r="D22">
            <v>8</v>
          </cell>
        </row>
        <row r="23">
          <cell r="D23">
            <v>9</v>
          </cell>
        </row>
        <row r="24">
          <cell r="D24">
            <v>10</v>
          </cell>
        </row>
        <row r="25">
          <cell r="D25">
            <v>11</v>
          </cell>
        </row>
        <row r="26">
          <cell r="D26">
            <v>12</v>
          </cell>
        </row>
        <row r="27">
          <cell r="D27">
            <v>13</v>
          </cell>
        </row>
        <row r="28">
          <cell r="D28">
            <v>14</v>
          </cell>
        </row>
        <row r="29">
          <cell r="D29">
            <v>15</v>
          </cell>
        </row>
        <row r="30">
          <cell r="D30">
            <v>16</v>
          </cell>
        </row>
        <row r="31">
          <cell r="D31">
            <v>17</v>
          </cell>
        </row>
        <row r="32">
          <cell r="D32">
            <v>18</v>
          </cell>
        </row>
        <row r="33">
          <cell r="D33">
            <v>19</v>
          </cell>
        </row>
        <row r="34">
          <cell r="D34">
            <v>20</v>
          </cell>
        </row>
        <row r="35">
          <cell r="D35">
            <v>21</v>
          </cell>
        </row>
        <row r="36">
          <cell r="D36">
            <v>22</v>
          </cell>
        </row>
        <row r="37">
          <cell r="D37">
            <v>23</v>
          </cell>
        </row>
        <row r="38">
          <cell r="D38">
            <v>24</v>
          </cell>
        </row>
        <row r="39">
          <cell r="D39">
            <v>1</v>
          </cell>
        </row>
        <row r="40">
          <cell r="D40">
            <v>2</v>
          </cell>
        </row>
        <row r="41">
          <cell r="D41">
            <v>3</v>
          </cell>
        </row>
        <row r="42">
          <cell r="D42">
            <v>4</v>
          </cell>
        </row>
        <row r="43">
          <cell r="D43">
            <v>5</v>
          </cell>
        </row>
        <row r="44">
          <cell r="D44">
            <v>6</v>
          </cell>
        </row>
        <row r="45">
          <cell r="D45">
            <v>7</v>
          </cell>
        </row>
        <row r="46">
          <cell r="D46">
            <v>8</v>
          </cell>
        </row>
        <row r="47">
          <cell r="D47">
            <v>9</v>
          </cell>
        </row>
        <row r="48">
          <cell r="D48">
            <v>10</v>
          </cell>
        </row>
        <row r="49">
          <cell r="D49">
            <v>11</v>
          </cell>
        </row>
        <row r="50">
          <cell r="D50">
            <v>12</v>
          </cell>
        </row>
        <row r="51">
          <cell r="D51">
            <v>13</v>
          </cell>
        </row>
        <row r="52">
          <cell r="D52">
            <v>14</v>
          </cell>
        </row>
        <row r="53">
          <cell r="D53">
            <v>15</v>
          </cell>
        </row>
        <row r="54">
          <cell r="D54">
            <v>16</v>
          </cell>
        </row>
        <row r="55">
          <cell r="D55">
            <v>17</v>
          </cell>
        </row>
        <row r="56">
          <cell r="D56">
            <v>18</v>
          </cell>
        </row>
        <row r="57">
          <cell r="D57">
            <v>19</v>
          </cell>
        </row>
        <row r="58">
          <cell r="D58">
            <v>20</v>
          </cell>
        </row>
        <row r="59">
          <cell r="D59">
            <v>21</v>
          </cell>
        </row>
        <row r="60">
          <cell r="D60">
            <v>22</v>
          </cell>
        </row>
        <row r="61">
          <cell r="D61">
            <v>23</v>
          </cell>
        </row>
        <row r="62">
          <cell r="D62">
            <v>24</v>
          </cell>
        </row>
        <row r="63">
          <cell r="D63">
            <v>1</v>
          </cell>
        </row>
        <row r="64">
          <cell r="D64">
            <v>2</v>
          </cell>
        </row>
        <row r="65">
          <cell r="D65">
            <v>3</v>
          </cell>
        </row>
        <row r="66">
          <cell r="D66">
            <v>4</v>
          </cell>
        </row>
        <row r="67">
          <cell r="D67">
            <v>5</v>
          </cell>
        </row>
        <row r="68">
          <cell r="D68">
            <v>6</v>
          </cell>
        </row>
        <row r="69">
          <cell r="D69">
            <v>7</v>
          </cell>
        </row>
        <row r="70">
          <cell r="D70">
            <v>8</v>
          </cell>
        </row>
        <row r="71">
          <cell r="D71">
            <v>9</v>
          </cell>
        </row>
        <row r="72">
          <cell r="D72">
            <v>10</v>
          </cell>
        </row>
        <row r="73">
          <cell r="D73">
            <v>11</v>
          </cell>
        </row>
        <row r="74">
          <cell r="D74">
            <v>12</v>
          </cell>
        </row>
        <row r="75">
          <cell r="D75">
            <v>13</v>
          </cell>
        </row>
        <row r="76">
          <cell r="D76">
            <v>14</v>
          </cell>
        </row>
        <row r="77">
          <cell r="D77">
            <v>15</v>
          </cell>
        </row>
        <row r="78">
          <cell r="D78">
            <v>16</v>
          </cell>
        </row>
        <row r="79">
          <cell r="D79">
            <v>17</v>
          </cell>
        </row>
        <row r="80">
          <cell r="D80">
            <v>18</v>
          </cell>
        </row>
        <row r="81">
          <cell r="D81">
            <v>19</v>
          </cell>
        </row>
        <row r="82">
          <cell r="D82">
            <v>20</v>
          </cell>
        </row>
        <row r="83">
          <cell r="D83">
            <v>21</v>
          </cell>
        </row>
        <row r="84">
          <cell r="D84">
            <v>22</v>
          </cell>
        </row>
        <row r="85">
          <cell r="D85">
            <v>23</v>
          </cell>
        </row>
        <row r="86">
          <cell r="D86">
            <v>24</v>
          </cell>
        </row>
        <row r="87">
          <cell r="D87">
            <v>1</v>
          </cell>
        </row>
        <row r="88">
          <cell r="D88">
            <v>2</v>
          </cell>
        </row>
        <row r="89">
          <cell r="D89">
            <v>3</v>
          </cell>
        </row>
        <row r="90">
          <cell r="D90">
            <v>4</v>
          </cell>
        </row>
        <row r="91">
          <cell r="D91">
            <v>5</v>
          </cell>
        </row>
        <row r="92">
          <cell r="D92">
            <v>6</v>
          </cell>
        </row>
        <row r="93">
          <cell r="D93">
            <v>7</v>
          </cell>
        </row>
        <row r="94">
          <cell r="D94">
            <v>8</v>
          </cell>
        </row>
        <row r="95">
          <cell r="D95">
            <v>9</v>
          </cell>
        </row>
        <row r="96">
          <cell r="D96">
            <v>10</v>
          </cell>
        </row>
        <row r="97">
          <cell r="D97">
            <v>11</v>
          </cell>
        </row>
        <row r="98">
          <cell r="D98">
            <v>12</v>
          </cell>
        </row>
        <row r="99">
          <cell r="D99">
            <v>13</v>
          </cell>
        </row>
        <row r="100">
          <cell r="D100">
            <v>14</v>
          </cell>
        </row>
        <row r="101">
          <cell r="D101">
            <v>15</v>
          </cell>
        </row>
        <row r="102">
          <cell r="D102">
            <v>16</v>
          </cell>
        </row>
        <row r="103">
          <cell r="D103">
            <v>17</v>
          </cell>
        </row>
        <row r="104">
          <cell r="D104">
            <v>18</v>
          </cell>
        </row>
        <row r="105">
          <cell r="D105">
            <v>19</v>
          </cell>
        </row>
        <row r="106">
          <cell r="D106">
            <v>20</v>
          </cell>
        </row>
        <row r="107">
          <cell r="D107">
            <v>21</v>
          </cell>
        </row>
        <row r="108">
          <cell r="D108">
            <v>22</v>
          </cell>
        </row>
        <row r="109">
          <cell r="D109">
            <v>23</v>
          </cell>
        </row>
        <row r="110">
          <cell r="D110">
            <v>24</v>
          </cell>
        </row>
        <row r="111">
          <cell r="D111">
            <v>1</v>
          </cell>
        </row>
        <row r="112">
          <cell r="D112">
            <v>2</v>
          </cell>
        </row>
        <row r="113">
          <cell r="D113">
            <v>3</v>
          </cell>
        </row>
        <row r="114">
          <cell r="D114">
            <v>4</v>
          </cell>
        </row>
        <row r="115">
          <cell r="D115">
            <v>5</v>
          </cell>
        </row>
        <row r="116">
          <cell r="D116">
            <v>6</v>
          </cell>
        </row>
        <row r="117">
          <cell r="D117">
            <v>7</v>
          </cell>
        </row>
        <row r="118">
          <cell r="D118">
            <v>8</v>
          </cell>
        </row>
        <row r="119">
          <cell r="D119">
            <v>9</v>
          </cell>
        </row>
        <row r="120">
          <cell r="D120">
            <v>10</v>
          </cell>
        </row>
        <row r="121">
          <cell r="D121">
            <v>11</v>
          </cell>
        </row>
        <row r="122">
          <cell r="D122">
            <v>12</v>
          </cell>
        </row>
        <row r="123">
          <cell r="D123">
            <v>13</v>
          </cell>
        </row>
        <row r="124">
          <cell r="D124">
            <v>14</v>
          </cell>
        </row>
        <row r="125">
          <cell r="D125">
            <v>15</v>
          </cell>
        </row>
        <row r="126">
          <cell r="D126">
            <v>16</v>
          </cell>
        </row>
        <row r="127">
          <cell r="D127">
            <v>17</v>
          </cell>
        </row>
        <row r="128">
          <cell r="D128">
            <v>18</v>
          </cell>
        </row>
        <row r="129">
          <cell r="D129">
            <v>19</v>
          </cell>
        </row>
        <row r="130">
          <cell r="D130">
            <v>20</v>
          </cell>
        </row>
        <row r="131">
          <cell r="D131">
            <v>21</v>
          </cell>
        </row>
        <row r="132">
          <cell r="D132">
            <v>22</v>
          </cell>
        </row>
        <row r="133">
          <cell r="D133">
            <v>23</v>
          </cell>
        </row>
        <row r="134">
          <cell r="D134">
            <v>24</v>
          </cell>
        </row>
        <row r="135">
          <cell r="D135">
            <v>1</v>
          </cell>
        </row>
        <row r="136">
          <cell r="D136">
            <v>2</v>
          </cell>
        </row>
        <row r="137">
          <cell r="D137">
            <v>3</v>
          </cell>
        </row>
        <row r="138">
          <cell r="D138">
            <v>4</v>
          </cell>
        </row>
        <row r="139">
          <cell r="D139">
            <v>5</v>
          </cell>
        </row>
        <row r="140">
          <cell r="D140">
            <v>6</v>
          </cell>
        </row>
        <row r="141">
          <cell r="D141">
            <v>7</v>
          </cell>
        </row>
        <row r="142">
          <cell r="D142">
            <v>8</v>
          </cell>
        </row>
        <row r="143">
          <cell r="D143">
            <v>9</v>
          </cell>
        </row>
        <row r="144">
          <cell r="D144">
            <v>10</v>
          </cell>
        </row>
        <row r="145">
          <cell r="D145">
            <v>11</v>
          </cell>
        </row>
        <row r="146">
          <cell r="D146">
            <v>12</v>
          </cell>
        </row>
        <row r="147">
          <cell r="D147">
            <v>13</v>
          </cell>
        </row>
        <row r="148">
          <cell r="D148">
            <v>14</v>
          </cell>
        </row>
        <row r="149">
          <cell r="D149">
            <v>15</v>
          </cell>
        </row>
        <row r="150">
          <cell r="D150">
            <v>16</v>
          </cell>
        </row>
        <row r="151">
          <cell r="D151">
            <v>17</v>
          </cell>
        </row>
        <row r="152">
          <cell r="D152">
            <v>18</v>
          </cell>
        </row>
        <row r="153">
          <cell r="D153">
            <v>19</v>
          </cell>
        </row>
        <row r="154">
          <cell r="D154">
            <v>20</v>
          </cell>
        </row>
        <row r="155">
          <cell r="D155">
            <v>21</v>
          </cell>
        </row>
        <row r="156">
          <cell r="D156">
            <v>22</v>
          </cell>
        </row>
        <row r="157">
          <cell r="D157">
            <v>23</v>
          </cell>
        </row>
        <row r="158">
          <cell r="D158">
            <v>24</v>
          </cell>
        </row>
        <row r="159">
          <cell r="D159">
            <v>1</v>
          </cell>
        </row>
        <row r="160">
          <cell r="D160">
            <v>2</v>
          </cell>
        </row>
        <row r="161">
          <cell r="D161">
            <v>3</v>
          </cell>
        </row>
        <row r="162">
          <cell r="D162">
            <v>4</v>
          </cell>
        </row>
        <row r="163">
          <cell r="D163">
            <v>5</v>
          </cell>
        </row>
        <row r="164">
          <cell r="D164">
            <v>6</v>
          </cell>
        </row>
        <row r="165">
          <cell r="D165">
            <v>7</v>
          </cell>
        </row>
        <row r="166">
          <cell r="D166">
            <v>8</v>
          </cell>
        </row>
        <row r="167">
          <cell r="D167">
            <v>9</v>
          </cell>
        </row>
        <row r="168">
          <cell r="D168">
            <v>10</v>
          </cell>
        </row>
        <row r="169">
          <cell r="D169">
            <v>11</v>
          </cell>
        </row>
        <row r="170">
          <cell r="D170">
            <v>12</v>
          </cell>
        </row>
        <row r="171">
          <cell r="D171">
            <v>13</v>
          </cell>
        </row>
        <row r="172">
          <cell r="D172">
            <v>14</v>
          </cell>
        </row>
        <row r="173">
          <cell r="D173">
            <v>15</v>
          </cell>
        </row>
        <row r="174">
          <cell r="D174">
            <v>16</v>
          </cell>
        </row>
        <row r="175">
          <cell r="D175">
            <v>17</v>
          </cell>
        </row>
        <row r="176">
          <cell r="D176">
            <v>18</v>
          </cell>
        </row>
        <row r="177">
          <cell r="D177">
            <v>19</v>
          </cell>
        </row>
        <row r="178">
          <cell r="D178">
            <v>20</v>
          </cell>
        </row>
        <row r="179">
          <cell r="D179">
            <v>21</v>
          </cell>
        </row>
        <row r="180">
          <cell r="D180">
            <v>22</v>
          </cell>
        </row>
        <row r="181">
          <cell r="D181">
            <v>23</v>
          </cell>
        </row>
        <row r="182">
          <cell r="D182">
            <v>24</v>
          </cell>
        </row>
        <row r="183">
          <cell r="D183">
            <v>1</v>
          </cell>
        </row>
        <row r="184">
          <cell r="D184">
            <v>2</v>
          </cell>
        </row>
        <row r="185">
          <cell r="D185">
            <v>3</v>
          </cell>
        </row>
        <row r="186">
          <cell r="D186">
            <v>4</v>
          </cell>
        </row>
        <row r="187">
          <cell r="D187">
            <v>5</v>
          </cell>
        </row>
        <row r="188">
          <cell r="D188">
            <v>6</v>
          </cell>
        </row>
        <row r="189">
          <cell r="D189">
            <v>7</v>
          </cell>
        </row>
        <row r="190">
          <cell r="D190">
            <v>8</v>
          </cell>
        </row>
        <row r="191">
          <cell r="D191">
            <v>9</v>
          </cell>
        </row>
        <row r="192">
          <cell r="D192">
            <v>10</v>
          </cell>
        </row>
        <row r="193">
          <cell r="D193">
            <v>11</v>
          </cell>
        </row>
        <row r="194">
          <cell r="D194">
            <v>12</v>
          </cell>
        </row>
        <row r="195">
          <cell r="D195">
            <v>13</v>
          </cell>
        </row>
        <row r="196">
          <cell r="D196">
            <v>14</v>
          </cell>
        </row>
        <row r="197">
          <cell r="D197">
            <v>15</v>
          </cell>
        </row>
        <row r="198">
          <cell r="D198">
            <v>16</v>
          </cell>
        </row>
        <row r="199">
          <cell r="D199">
            <v>17</v>
          </cell>
        </row>
        <row r="200">
          <cell r="D200">
            <v>18</v>
          </cell>
        </row>
        <row r="201">
          <cell r="D201">
            <v>19</v>
          </cell>
        </row>
        <row r="202">
          <cell r="D202">
            <v>20</v>
          </cell>
        </row>
        <row r="203">
          <cell r="D203">
            <v>21</v>
          </cell>
        </row>
        <row r="204">
          <cell r="D204">
            <v>22</v>
          </cell>
        </row>
        <row r="205">
          <cell r="D205">
            <v>23</v>
          </cell>
        </row>
        <row r="206">
          <cell r="D206">
            <v>24</v>
          </cell>
        </row>
        <row r="207">
          <cell r="D207">
            <v>1</v>
          </cell>
        </row>
        <row r="208">
          <cell r="D208">
            <v>2</v>
          </cell>
        </row>
        <row r="209">
          <cell r="D209">
            <v>3</v>
          </cell>
        </row>
        <row r="210">
          <cell r="D210">
            <v>4</v>
          </cell>
        </row>
        <row r="211">
          <cell r="D211">
            <v>5</v>
          </cell>
        </row>
        <row r="212">
          <cell r="D212">
            <v>6</v>
          </cell>
        </row>
        <row r="213">
          <cell r="D213">
            <v>7</v>
          </cell>
        </row>
        <row r="214">
          <cell r="D214">
            <v>8</v>
          </cell>
        </row>
        <row r="215">
          <cell r="D215">
            <v>9</v>
          </cell>
        </row>
        <row r="216">
          <cell r="D216">
            <v>10</v>
          </cell>
        </row>
        <row r="217">
          <cell r="D217">
            <v>11</v>
          </cell>
        </row>
        <row r="218">
          <cell r="D218">
            <v>12</v>
          </cell>
        </row>
        <row r="219">
          <cell r="D219">
            <v>13</v>
          </cell>
        </row>
        <row r="220">
          <cell r="D220">
            <v>14</v>
          </cell>
        </row>
        <row r="221">
          <cell r="D221">
            <v>15</v>
          </cell>
        </row>
        <row r="222">
          <cell r="D222">
            <v>16</v>
          </cell>
        </row>
        <row r="223">
          <cell r="D223">
            <v>17</v>
          </cell>
        </row>
        <row r="224">
          <cell r="D224">
            <v>18</v>
          </cell>
        </row>
        <row r="225">
          <cell r="D225">
            <v>19</v>
          </cell>
        </row>
        <row r="226">
          <cell r="D226">
            <v>20</v>
          </cell>
        </row>
        <row r="227">
          <cell r="D227">
            <v>21</v>
          </cell>
        </row>
        <row r="228">
          <cell r="D228">
            <v>22</v>
          </cell>
        </row>
        <row r="229">
          <cell r="D229">
            <v>23</v>
          </cell>
        </row>
        <row r="230">
          <cell r="D230">
            <v>24</v>
          </cell>
        </row>
        <row r="231">
          <cell r="D231">
            <v>1</v>
          </cell>
        </row>
        <row r="232">
          <cell r="D232">
            <v>2</v>
          </cell>
        </row>
        <row r="233">
          <cell r="D233">
            <v>3</v>
          </cell>
        </row>
        <row r="234">
          <cell r="D234">
            <v>4</v>
          </cell>
        </row>
        <row r="235">
          <cell r="D235">
            <v>5</v>
          </cell>
        </row>
        <row r="236">
          <cell r="D236">
            <v>6</v>
          </cell>
        </row>
        <row r="237">
          <cell r="D237">
            <v>7</v>
          </cell>
        </row>
        <row r="238">
          <cell r="D238">
            <v>8</v>
          </cell>
        </row>
        <row r="239">
          <cell r="D239">
            <v>9</v>
          </cell>
        </row>
        <row r="240">
          <cell r="D240">
            <v>10</v>
          </cell>
        </row>
        <row r="241">
          <cell r="D241">
            <v>11</v>
          </cell>
        </row>
        <row r="242">
          <cell r="D242">
            <v>12</v>
          </cell>
        </row>
        <row r="243">
          <cell r="D243">
            <v>13</v>
          </cell>
        </row>
        <row r="244">
          <cell r="D244">
            <v>14</v>
          </cell>
        </row>
        <row r="245">
          <cell r="D245">
            <v>15</v>
          </cell>
        </row>
        <row r="246">
          <cell r="D246">
            <v>16</v>
          </cell>
        </row>
        <row r="247">
          <cell r="D247">
            <v>17</v>
          </cell>
        </row>
        <row r="248">
          <cell r="D248">
            <v>18</v>
          </cell>
        </row>
        <row r="249">
          <cell r="D249">
            <v>19</v>
          </cell>
        </row>
        <row r="250">
          <cell r="D250">
            <v>20</v>
          </cell>
        </row>
        <row r="251">
          <cell r="D251">
            <v>21</v>
          </cell>
        </row>
        <row r="252">
          <cell r="D252">
            <v>22</v>
          </cell>
        </row>
        <row r="253">
          <cell r="D253">
            <v>23</v>
          </cell>
        </row>
        <row r="254">
          <cell r="D254">
            <v>24</v>
          </cell>
        </row>
        <row r="255">
          <cell r="D255">
            <v>1</v>
          </cell>
        </row>
        <row r="256">
          <cell r="D256">
            <v>2</v>
          </cell>
        </row>
        <row r="257">
          <cell r="D257">
            <v>3</v>
          </cell>
        </row>
        <row r="258">
          <cell r="D258">
            <v>4</v>
          </cell>
        </row>
        <row r="259">
          <cell r="D259">
            <v>5</v>
          </cell>
        </row>
        <row r="260">
          <cell r="D260">
            <v>6</v>
          </cell>
        </row>
        <row r="261">
          <cell r="D261">
            <v>7</v>
          </cell>
        </row>
        <row r="262">
          <cell r="D262">
            <v>8</v>
          </cell>
        </row>
        <row r="263">
          <cell r="D263">
            <v>9</v>
          </cell>
        </row>
        <row r="264">
          <cell r="D264">
            <v>10</v>
          </cell>
        </row>
        <row r="265">
          <cell r="D265">
            <v>11</v>
          </cell>
        </row>
        <row r="266">
          <cell r="D266">
            <v>12</v>
          </cell>
        </row>
        <row r="267">
          <cell r="D267">
            <v>13</v>
          </cell>
        </row>
        <row r="268">
          <cell r="D268">
            <v>14</v>
          </cell>
        </row>
        <row r="269">
          <cell r="D269">
            <v>15</v>
          </cell>
        </row>
        <row r="270">
          <cell r="D270">
            <v>16</v>
          </cell>
        </row>
        <row r="271">
          <cell r="D271">
            <v>17</v>
          </cell>
        </row>
        <row r="272">
          <cell r="D272">
            <v>18</v>
          </cell>
        </row>
        <row r="273">
          <cell r="D273">
            <v>19</v>
          </cell>
        </row>
        <row r="274">
          <cell r="D274">
            <v>20</v>
          </cell>
        </row>
        <row r="275">
          <cell r="D275">
            <v>21</v>
          </cell>
        </row>
        <row r="276">
          <cell r="D276">
            <v>22</v>
          </cell>
        </row>
        <row r="277">
          <cell r="D277">
            <v>23</v>
          </cell>
        </row>
        <row r="278">
          <cell r="D278">
            <v>24</v>
          </cell>
        </row>
        <row r="279">
          <cell r="D279">
            <v>1</v>
          </cell>
        </row>
        <row r="280">
          <cell r="D280">
            <v>2</v>
          </cell>
        </row>
        <row r="281">
          <cell r="D281">
            <v>3</v>
          </cell>
        </row>
        <row r="282">
          <cell r="D282">
            <v>4</v>
          </cell>
        </row>
        <row r="283">
          <cell r="D283">
            <v>5</v>
          </cell>
        </row>
        <row r="284">
          <cell r="D284">
            <v>6</v>
          </cell>
        </row>
        <row r="285">
          <cell r="D285">
            <v>7</v>
          </cell>
        </row>
        <row r="286">
          <cell r="D286">
            <v>8</v>
          </cell>
        </row>
        <row r="287">
          <cell r="D287">
            <v>9</v>
          </cell>
        </row>
        <row r="288">
          <cell r="D288">
            <v>10</v>
          </cell>
        </row>
        <row r="289">
          <cell r="D289">
            <v>11</v>
          </cell>
        </row>
        <row r="290">
          <cell r="D290">
            <v>12</v>
          </cell>
        </row>
        <row r="291">
          <cell r="D291">
            <v>13</v>
          </cell>
        </row>
        <row r="292">
          <cell r="D292">
            <v>14</v>
          </cell>
        </row>
        <row r="293">
          <cell r="D293">
            <v>15</v>
          </cell>
        </row>
        <row r="294">
          <cell r="D294">
            <v>16</v>
          </cell>
        </row>
        <row r="295">
          <cell r="D295">
            <v>17</v>
          </cell>
        </row>
        <row r="296">
          <cell r="D296">
            <v>18</v>
          </cell>
        </row>
        <row r="297">
          <cell r="D297">
            <v>19</v>
          </cell>
        </row>
        <row r="298">
          <cell r="D298">
            <v>20</v>
          </cell>
        </row>
        <row r="299">
          <cell r="D299">
            <v>21</v>
          </cell>
        </row>
        <row r="300">
          <cell r="D300">
            <v>22</v>
          </cell>
        </row>
        <row r="301">
          <cell r="D301">
            <v>23</v>
          </cell>
        </row>
        <row r="302">
          <cell r="D302">
            <v>24</v>
          </cell>
        </row>
        <row r="303">
          <cell r="D303">
            <v>1</v>
          </cell>
        </row>
        <row r="304">
          <cell r="D304">
            <v>2</v>
          </cell>
        </row>
        <row r="305">
          <cell r="D305">
            <v>3</v>
          </cell>
        </row>
        <row r="306">
          <cell r="D306">
            <v>4</v>
          </cell>
        </row>
        <row r="307">
          <cell r="D307">
            <v>5</v>
          </cell>
        </row>
        <row r="308">
          <cell r="D308">
            <v>6</v>
          </cell>
        </row>
        <row r="309">
          <cell r="D309">
            <v>7</v>
          </cell>
        </row>
        <row r="310">
          <cell r="D310">
            <v>8</v>
          </cell>
        </row>
        <row r="311">
          <cell r="D311">
            <v>9</v>
          </cell>
        </row>
        <row r="312">
          <cell r="D312">
            <v>10</v>
          </cell>
        </row>
        <row r="313">
          <cell r="D313">
            <v>11</v>
          </cell>
        </row>
        <row r="314">
          <cell r="D314">
            <v>12</v>
          </cell>
        </row>
        <row r="315">
          <cell r="D315">
            <v>13</v>
          </cell>
        </row>
        <row r="316">
          <cell r="D316">
            <v>14</v>
          </cell>
        </row>
        <row r="317">
          <cell r="D317">
            <v>15</v>
          </cell>
        </row>
        <row r="318">
          <cell r="D318">
            <v>16</v>
          </cell>
        </row>
        <row r="319">
          <cell r="D319">
            <v>17</v>
          </cell>
        </row>
        <row r="320">
          <cell r="D320">
            <v>18</v>
          </cell>
        </row>
        <row r="321">
          <cell r="D321">
            <v>19</v>
          </cell>
        </row>
        <row r="322">
          <cell r="D322">
            <v>20</v>
          </cell>
        </row>
        <row r="323">
          <cell r="D323">
            <v>21</v>
          </cell>
        </row>
        <row r="324">
          <cell r="D324">
            <v>22</v>
          </cell>
        </row>
        <row r="325">
          <cell r="D325">
            <v>23</v>
          </cell>
        </row>
        <row r="326">
          <cell r="D326">
            <v>24</v>
          </cell>
        </row>
        <row r="327">
          <cell r="D327">
            <v>1</v>
          </cell>
        </row>
        <row r="328">
          <cell r="D328">
            <v>2</v>
          </cell>
        </row>
        <row r="329">
          <cell r="D329">
            <v>3</v>
          </cell>
        </row>
        <row r="330">
          <cell r="D330">
            <v>4</v>
          </cell>
        </row>
        <row r="331">
          <cell r="D331">
            <v>5</v>
          </cell>
        </row>
        <row r="332">
          <cell r="D332">
            <v>6</v>
          </cell>
        </row>
        <row r="333">
          <cell r="D333">
            <v>7</v>
          </cell>
        </row>
        <row r="334">
          <cell r="D334">
            <v>8</v>
          </cell>
        </row>
        <row r="335">
          <cell r="D335">
            <v>9</v>
          </cell>
        </row>
        <row r="336">
          <cell r="D336">
            <v>10</v>
          </cell>
        </row>
        <row r="337">
          <cell r="D337">
            <v>11</v>
          </cell>
        </row>
        <row r="338">
          <cell r="D338">
            <v>12</v>
          </cell>
        </row>
        <row r="339">
          <cell r="D339">
            <v>13</v>
          </cell>
        </row>
        <row r="340">
          <cell r="D340">
            <v>14</v>
          </cell>
        </row>
        <row r="341">
          <cell r="D341">
            <v>15</v>
          </cell>
        </row>
        <row r="342">
          <cell r="D342">
            <v>16</v>
          </cell>
        </row>
        <row r="343">
          <cell r="D343">
            <v>17</v>
          </cell>
        </row>
        <row r="344">
          <cell r="D344">
            <v>18</v>
          </cell>
        </row>
        <row r="345">
          <cell r="D345">
            <v>19</v>
          </cell>
        </row>
        <row r="346">
          <cell r="D346">
            <v>20</v>
          </cell>
        </row>
        <row r="347">
          <cell r="D347">
            <v>21</v>
          </cell>
        </row>
        <row r="348">
          <cell r="D348">
            <v>22</v>
          </cell>
        </row>
        <row r="349">
          <cell r="D349">
            <v>23</v>
          </cell>
        </row>
        <row r="350">
          <cell r="D350">
            <v>24</v>
          </cell>
        </row>
        <row r="351">
          <cell r="D351">
            <v>1</v>
          </cell>
        </row>
        <row r="352">
          <cell r="D352">
            <v>2</v>
          </cell>
        </row>
        <row r="353">
          <cell r="D353">
            <v>3</v>
          </cell>
        </row>
        <row r="354">
          <cell r="D354">
            <v>4</v>
          </cell>
        </row>
        <row r="355">
          <cell r="D355">
            <v>5</v>
          </cell>
        </row>
        <row r="356">
          <cell r="D356">
            <v>6</v>
          </cell>
        </row>
        <row r="357">
          <cell r="D357">
            <v>7</v>
          </cell>
        </row>
        <row r="358">
          <cell r="D358">
            <v>8</v>
          </cell>
        </row>
        <row r="359">
          <cell r="D359">
            <v>9</v>
          </cell>
        </row>
        <row r="360">
          <cell r="D360">
            <v>10</v>
          </cell>
        </row>
        <row r="361">
          <cell r="D361">
            <v>11</v>
          </cell>
        </row>
        <row r="362">
          <cell r="D362">
            <v>12</v>
          </cell>
        </row>
        <row r="363">
          <cell r="D363">
            <v>13</v>
          </cell>
        </row>
        <row r="364">
          <cell r="D364">
            <v>14</v>
          </cell>
        </row>
        <row r="365">
          <cell r="D365">
            <v>15</v>
          </cell>
        </row>
        <row r="366">
          <cell r="D366">
            <v>16</v>
          </cell>
        </row>
        <row r="367">
          <cell r="D367">
            <v>17</v>
          </cell>
        </row>
        <row r="368">
          <cell r="D368">
            <v>18</v>
          </cell>
        </row>
        <row r="369">
          <cell r="D369">
            <v>19</v>
          </cell>
        </row>
        <row r="370">
          <cell r="D370">
            <v>20</v>
          </cell>
        </row>
        <row r="371">
          <cell r="D371">
            <v>21</v>
          </cell>
        </row>
        <row r="372">
          <cell r="D372">
            <v>22</v>
          </cell>
        </row>
        <row r="373">
          <cell r="D373">
            <v>23</v>
          </cell>
        </row>
        <row r="374">
          <cell r="D374">
            <v>24</v>
          </cell>
        </row>
        <row r="375">
          <cell r="D375">
            <v>1</v>
          </cell>
        </row>
        <row r="376">
          <cell r="D376">
            <v>2</v>
          </cell>
        </row>
        <row r="377">
          <cell r="D377">
            <v>3</v>
          </cell>
        </row>
        <row r="378">
          <cell r="D378">
            <v>4</v>
          </cell>
        </row>
        <row r="379">
          <cell r="D379">
            <v>5</v>
          </cell>
        </row>
        <row r="380">
          <cell r="D380">
            <v>6</v>
          </cell>
        </row>
        <row r="381">
          <cell r="D381">
            <v>7</v>
          </cell>
        </row>
        <row r="382">
          <cell r="D382">
            <v>8</v>
          </cell>
        </row>
        <row r="383">
          <cell r="D383">
            <v>9</v>
          </cell>
        </row>
        <row r="384">
          <cell r="D384">
            <v>10</v>
          </cell>
        </row>
        <row r="385">
          <cell r="D385">
            <v>11</v>
          </cell>
        </row>
        <row r="386">
          <cell r="D386">
            <v>12</v>
          </cell>
        </row>
        <row r="387">
          <cell r="D387">
            <v>13</v>
          </cell>
        </row>
        <row r="388">
          <cell r="D388">
            <v>14</v>
          </cell>
        </row>
        <row r="389">
          <cell r="D389">
            <v>15</v>
          </cell>
        </row>
        <row r="390">
          <cell r="D390">
            <v>16</v>
          </cell>
        </row>
        <row r="391">
          <cell r="D391">
            <v>17</v>
          </cell>
        </row>
        <row r="392">
          <cell r="D392">
            <v>18</v>
          </cell>
        </row>
        <row r="393">
          <cell r="D393">
            <v>19</v>
          </cell>
        </row>
        <row r="394">
          <cell r="D394">
            <v>20</v>
          </cell>
        </row>
        <row r="395">
          <cell r="D395">
            <v>21</v>
          </cell>
        </row>
        <row r="396">
          <cell r="D396">
            <v>22</v>
          </cell>
        </row>
        <row r="397">
          <cell r="D397">
            <v>23</v>
          </cell>
        </row>
        <row r="398">
          <cell r="D398">
            <v>24</v>
          </cell>
        </row>
        <row r="399">
          <cell r="D399">
            <v>1</v>
          </cell>
        </row>
        <row r="400">
          <cell r="D400">
            <v>2</v>
          </cell>
        </row>
        <row r="401">
          <cell r="D401">
            <v>3</v>
          </cell>
        </row>
        <row r="402">
          <cell r="D402">
            <v>4</v>
          </cell>
        </row>
        <row r="403">
          <cell r="D403">
            <v>5</v>
          </cell>
        </row>
        <row r="404">
          <cell r="D404">
            <v>6</v>
          </cell>
        </row>
        <row r="405">
          <cell r="D405">
            <v>7</v>
          </cell>
        </row>
        <row r="406">
          <cell r="D406">
            <v>8</v>
          </cell>
        </row>
        <row r="407">
          <cell r="D407">
            <v>9</v>
          </cell>
        </row>
        <row r="408">
          <cell r="D408">
            <v>10</v>
          </cell>
        </row>
        <row r="409">
          <cell r="D409">
            <v>11</v>
          </cell>
        </row>
        <row r="410">
          <cell r="D410">
            <v>12</v>
          </cell>
        </row>
        <row r="411">
          <cell r="D411">
            <v>13</v>
          </cell>
        </row>
        <row r="412">
          <cell r="D412">
            <v>14</v>
          </cell>
        </row>
        <row r="413">
          <cell r="D413">
            <v>15</v>
          </cell>
        </row>
        <row r="414">
          <cell r="D414">
            <v>16</v>
          </cell>
        </row>
        <row r="415">
          <cell r="D415">
            <v>17</v>
          </cell>
        </row>
        <row r="416">
          <cell r="D416">
            <v>18</v>
          </cell>
        </row>
        <row r="417">
          <cell r="D417">
            <v>19</v>
          </cell>
        </row>
        <row r="418">
          <cell r="D418">
            <v>20</v>
          </cell>
        </row>
        <row r="419">
          <cell r="D419">
            <v>21</v>
          </cell>
        </row>
        <row r="420">
          <cell r="D420">
            <v>22</v>
          </cell>
        </row>
        <row r="421">
          <cell r="D421">
            <v>23</v>
          </cell>
        </row>
        <row r="422">
          <cell r="D422">
            <v>24</v>
          </cell>
        </row>
        <row r="423">
          <cell r="D423">
            <v>1</v>
          </cell>
        </row>
        <row r="424">
          <cell r="D424">
            <v>2</v>
          </cell>
        </row>
        <row r="425">
          <cell r="D425">
            <v>3</v>
          </cell>
        </row>
        <row r="426">
          <cell r="D426">
            <v>4</v>
          </cell>
        </row>
        <row r="427">
          <cell r="D427">
            <v>5</v>
          </cell>
        </row>
        <row r="428">
          <cell r="D428">
            <v>6</v>
          </cell>
        </row>
        <row r="429">
          <cell r="D429">
            <v>7</v>
          </cell>
        </row>
        <row r="430">
          <cell r="D430">
            <v>8</v>
          </cell>
        </row>
        <row r="431">
          <cell r="D431">
            <v>9</v>
          </cell>
        </row>
        <row r="432">
          <cell r="D432">
            <v>10</v>
          </cell>
        </row>
        <row r="433">
          <cell r="D433">
            <v>11</v>
          </cell>
        </row>
        <row r="434">
          <cell r="D434">
            <v>12</v>
          </cell>
        </row>
        <row r="435">
          <cell r="D435">
            <v>13</v>
          </cell>
        </row>
        <row r="436">
          <cell r="D436">
            <v>14</v>
          </cell>
        </row>
        <row r="437">
          <cell r="D437">
            <v>15</v>
          </cell>
        </row>
        <row r="438">
          <cell r="D438">
            <v>16</v>
          </cell>
        </row>
        <row r="439">
          <cell r="D439">
            <v>17</v>
          </cell>
        </row>
        <row r="440">
          <cell r="D440">
            <v>18</v>
          </cell>
        </row>
        <row r="441">
          <cell r="D441">
            <v>19</v>
          </cell>
        </row>
        <row r="442">
          <cell r="D442">
            <v>20</v>
          </cell>
        </row>
        <row r="443">
          <cell r="D443">
            <v>21</v>
          </cell>
        </row>
        <row r="444">
          <cell r="D444">
            <v>22</v>
          </cell>
        </row>
        <row r="445">
          <cell r="D445">
            <v>23</v>
          </cell>
        </row>
        <row r="446">
          <cell r="D446">
            <v>24</v>
          </cell>
        </row>
        <row r="447">
          <cell r="D447">
            <v>1</v>
          </cell>
        </row>
        <row r="448">
          <cell r="D448">
            <v>2</v>
          </cell>
        </row>
        <row r="449">
          <cell r="D449">
            <v>3</v>
          </cell>
        </row>
        <row r="450">
          <cell r="D450">
            <v>4</v>
          </cell>
        </row>
        <row r="451">
          <cell r="D451">
            <v>5</v>
          </cell>
        </row>
        <row r="452">
          <cell r="D452">
            <v>6</v>
          </cell>
        </row>
        <row r="453">
          <cell r="D453">
            <v>7</v>
          </cell>
        </row>
        <row r="454">
          <cell r="D454">
            <v>8</v>
          </cell>
        </row>
        <row r="455">
          <cell r="D455">
            <v>9</v>
          </cell>
        </row>
        <row r="456">
          <cell r="D456">
            <v>10</v>
          </cell>
        </row>
        <row r="457">
          <cell r="D457">
            <v>11</v>
          </cell>
        </row>
        <row r="458">
          <cell r="D458">
            <v>12</v>
          </cell>
        </row>
        <row r="459">
          <cell r="D459">
            <v>13</v>
          </cell>
        </row>
        <row r="460">
          <cell r="D460">
            <v>14</v>
          </cell>
        </row>
        <row r="461">
          <cell r="D461">
            <v>15</v>
          </cell>
        </row>
        <row r="462">
          <cell r="D462">
            <v>16</v>
          </cell>
        </row>
        <row r="463">
          <cell r="D463">
            <v>17</v>
          </cell>
        </row>
        <row r="464">
          <cell r="D464">
            <v>18</v>
          </cell>
        </row>
        <row r="465">
          <cell r="D465">
            <v>19</v>
          </cell>
        </row>
        <row r="466">
          <cell r="D466">
            <v>20</v>
          </cell>
        </row>
        <row r="467">
          <cell r="D467">
            <v>21</v>
          </cell>
        </row>
        <row r="468">
          <cell r="D468">
            <v>22</v>
          </cell>
        </row>
        <row r="469">
          <cell r="D469">
            <v>23</v>
          </cell>
        </row>
        <row r="470">
          <cell r="D470">
            <v>24</v>
          </cell>
        </row>
        <row r="471">
          <cell r="D471">
            <v>1</v>
          </cell>
        </row>
        <row r="472">
          <cell r="D472">
            <v>2</v>
          </cell>
        </row>
        <row r="473">
          <cell r="D473">
            <v>3</v>
          </cell>
        </row>
        <row r="474">
          <cell r="D474">
            <v>4</v>
          </cell>
        </row>
        <row r="475">
          <cell r="D475">
            <v>5</v>
          </cell>
        </row>
        <row r="476">
          <cell r="D476">
            <v>6</v>
          </cell>
        </row>
        <row r="477">
          <cell r="D477">
            <v>7</v>
          </cell>
        </row>
        <row r="478">
          <cell r="D478">
            <v>8</v>
          </cell>
        </row>
        <row r="479">
          <cell r="D479">
            <v>9</v>
          </cell>
        </row>
        <row r="480">
          <cell r="D480">
            <v>10</v>
          </cell>
        </row>
        <row r="481">
          <cell r="D481">
            <v>11</v>
          </cell>
        </row>
        <row r="482">
          <cell r="D482">
            <v>12</v>
          </cell>
        </row>
        <row r="483">
          <cell r="D483">
            <v>13</v>
          </cell>
        </row>
        <row r="484">
          <cell r="D484">
            <v>14</v>
          </cell>
        </row>
        <row r="485">
          <cell r="D485">
            <v>15</v>
          </cell>
        </row>
        <row r="486">
          <cell r="D486">
            <v>16</v>
          </cell>
        </row>
        <row r="487">
          <cell r="D487">
            <v>17</v>
          </cell>
        </row>
        <row r="488">
          <cell r="D488">
            <v>18</v>
          </cell>
        </row>
        <row r="489">
          <cell r="D489">
            <v>19</v>
          </cell>
        </row>
        <row r="490">
          <cell r="D490">
            <v>20</v>
          </cell>
        </row>
        <row r="491">
          <cell r="D491">
            <v>21</v>
          </cell>
        </row>
        <row r="492">
          <cell r="D492">
            <v>22</v>
          </cell>
        </row>
        <row r="493">
          <cell r="D493">
            <v>23</v>
          </cell>
        </row>
        <row r="494">
          <cell r="D494">
            <v>24</v>
          </cell>
        </row>
        <row r="495">
          <cell r="D495">
            <v>1</v>
          </cell>
        </row>
        <row r="496">
          <cell r="D496">
            <v>2</v>
          </cell>
        </row>
        <row r="497">
          <cell r="D497">
            <v>3</v>
          </cell>
        </row>
        <row r="498">
          <cell r="D498">
            <v>4</v>
          </cell>
        </row>
        <row r="499">
          <cell r="D499">
            <v>5</v>
          </cell>
        </row>
        <row r="500">
          <cell r="D500">
            <v>6</v>
          </cell>
        </row>
        <row r="501">
          <cell r="D501">
            <v>7</v>
          </cell>
        </row>
        <row r="502">
          <cell r="D502">
            <v>8</v>
          </cell>
        </row>
        <row r="503">
          <cell r="D503">
            <v>9</v>
          </cell>
        </row>
        <row r="504">
          <cell r="D504">
            <v>10</v>
          </cell>
        </row>
        <row r="505">
          <cell r="D505">
            <v>11</v>
          </cell>
        </row>
        <row r="506">
          <cell r="D506">
            <v>12</v>
          </cell>
        </row>
        <row r="507">
          <cell r="D507">
            <v>13</v>
          </cell>
        </row>
        <row r="508">
          <cell r="D508">
            <v>14</v>
          </cell>
        </row>
        <row r="509">
          <cell r="D509">
            <v>15</v>
          </cell>
        </row>
        <row r="510">
          <cell r="D510">
            <v>16</v>
          </cell>
        </row>
        <row r="511">
          <cell r="D511">
            <v>17</v>
          </cell>
        </row>
        <row r="512">
          <cell r="D512">
            <v>18</v>
          </cell>
        </row>
        <row r="513">
          <cell r="D513">
            <v>19</v>
          </cell>
        </row>
        <row r="514">
          <cell r="D514">
            <v>20</v>
          </cell>
        </row>
        <row r="515">
          <cell r="D515">
            <v>21</v>
          </cell>
        </row>
        <row r="516">
          <cell r="D516">
            <v>22</v>
          </cell>
        </row>
        <row r="517">
          <cell r="D517">
            <v>23</v>
          </cell>
        </row>
        <row r="518">
          <cell r="D518">
            <v>24</v>
          </cell>
        </row>
        <row r="519">
          <cell r="D519">
            <v>1</v>
          </cell>
        </row>
        <row r="520">
          <cell r="D520">
            <v>2</v>
          </cell>
        </row>
        <row r="521">
          <cell r="D521">
            <v>3</v>
          </cell>
        </row>
        <row r="522">
          <cell r="D522">
            <v>4</v>
          </cell>
        </row>
        <row r="523">
          <cell r="D523">
            <v>5</v>
          </cell>
        </row>
        <row r="524">
          <cell r="D524">
            <v>6</v>
          </cell>
        </row>
        <row r="525">
          <cell r="D525">
            <v>7</v>
          </cell>
        </row>
        <row r="526">
          <cell r="D526">
            <v>8</v>
          </cell>
        </row>
        <row r="527">
          <cell r="D527">
            <v>9</v>
          </cell>
        </row>
        <row r="528">
          <cell r="D528">
            <v>10</v>
          </cell>
        </row>
        <row r="529">
          <cell r="D529">
            <v>11</v>
          </cell>
        </row>
        <row r="530">
          <cell r="D530">
            <v>12</v>
          </cell>
        </row>
        <row r="531">
          <cell r="D531">
            <v>13</v>
          </cell>
        </row>
        <row r="532">
          <cell r="D532">
            <v>14</v>
          </cell>
        </row>
        <row r="533">
          <cell r="D533">
            <v>15</v>
          </cell>
        </row>
        <row r="534">
          <cell r="D534">
            <v>16</v>
          </cell>
        </row>
        <row r="535">
          <cell r="D535">
            <v>17</v>
          </cell>
        </row>
        <row r="536">
          <cell r="D536">
            <v>18</v>
          </cell>
        </row>
        <row r="537">
          <cell r="D537">
            <v>19</v>
          </cell>
        </row>
        <row r="538">
          <cell r="D538">
            <v>20</v>
          </cell>
        </row>
        <row r="539">
          <cell r="D539">
            <v>21</v>
          </cell>
        </row>
        <row r="540">
          <cell r="D540">
            <v>22</v>
          </cell>
        </row>
        <row r="541">
          <cell r="D541">
            <v>23</v>
          </cell>
        </row>
        <row r="542">
          <cell r="D542">
            <v>24</v>
          </cell>
        </row>
        <row r="543">
          <cell r="D543">
            <v>1</v>
          </cell>
        </row>
        <row r="544">
          <cell r="D544">
            <v>2</v>
          </cell>
        </row>
        <row r="545">
          <cell r="D545">
            <v>3</v>
          </cell>
        </row>
        <row r="546">
          <cell r="D546">
            <v>4</v>
          </cell>
        </row>
        <row r="547">
          <cell r="D547">
            <v>5</v>
          </cell>
        </row>
        <row r="548">
          <cell r="D548">
            <v>6</v>
          </cell>
        </row>
        <row r="549">
          <cell r="D549">
            <v>7</v>
          </cell>
        </row>
        <row r="550">
          <cell r="D550">
            <v>8</v>
          </cell>
        </row>
        <row r="551">
          <cell r="D551">
            <v>9</v>
          </cell>
        </row>
        <row r="552">
          <cell r="D552">
            <v>10</v>
          </cell>
        </row>
        <row r="553">
          <cell r="D553">
            <v>11</v>
          </cell>
        </row>
        <row r="554">
          <cell r="D554">
            <v>12</v>
          </cell>
        </row>
        <row r="555">
          <cell r="D555">
            <v>13</v>
          </cell>
        </row>
        <row r="556">
          <cell r="D556">
            <v>14</v>
          </cell>
        </row>
        <row r="557">
          <cell r="D557">
            <v>15</v>
          </cell>
        </row>
        <row r="558">
          <cell r="D558">
            <v>16</v>
          </cell>
        </row>
        <row r="559">
          <cell r="D559">
            <v>17</v>
          </cell>
        </row>
        <row r="560">
          <cell r="D560">
            <v>18</v>
          </cell>
        </row>
        <row r="561">
          <cell r="D561">
            <v>19</v>
          </cell>
        </row>
        <row r="562">
          <cell r="D562">
            <v>20</v>
          </cell>
        </row>
        <row r="563">
          <cell r="D563">
            <v>21</v>
          </cell>
        </row>
        <row r="564">
          <cell r="D564">
            <v>22</v>
          </cell>
        </row>
        <row r="565">
          <cell r="D565">
            <v>23</v>
          </cell>
        </row>
        <row r="566">
          <cell r="D566">
            <v>24</v>
          </cell>
        </row>
        <row r="567">
          <cell r="D567">
            <v>1</v>
          </cell>
        </row>
        <row r="568">
          <cell r="D568">
            <v>2</v>
          </cell>
        </row>
        <row r="569">
          <cell r="D569">
            <v>3</v>
          </cell>
        </row>
        <row r="570">
          <cell r="D570">
            <v>4</v>
          </cell>
        </row>
        <row r="571">
          <cell r="D571">
            <v>5</v>
          </cell>
        </row>
        <row r="572">
          <cell r="D572">
            <v>6</v>
          </cell>
        </row>
        <row r="573">
          <cell r="D573">
            <v>7</v>
          </cell>
        </row>
        <row r="574">
          <cell r="D574">
            <v>8</v>
          </cell>
        </row>
        <row r="575">
          <cell r="D575">
            <v>9</v>
          </cell>
        </row>
        <row r="576">
          <cell r="D576">
            <v>10</v>
          </cell>
        </row>
        <row r="577">
          <cell r="D577">
            <v>11</v>
          </cell>
        </row>
        <row r="578">
          <cell r="D578">
            <v>12</v>
          </cell>
        </row>
        <row r="579">
          <cell r="D579">
            <v>13</v>
          </cell>
        </row>
        <row r="580">
          <cell r="D580">
            <v>14</v>
          </cell>
        </row>
        <row r="581">
          <cell r="D581">
            <v>15</v>
          </cell>
        </row>
        <row r="582">
          <cell r="D582">
            <v>16</v>
          </cell>
        </row>
        <row r="583">
          <cell r="D583">
            <v>17</v>
          </cell>
        </row>
        <row r="584">
          <cell r="D584">
            <v>18</v>
          </cell>
        </row>
        <row r="585">
          <cell r="D585">
            <v>19</v>
          </cell>
        </row>
        <row r="586">
          <cell r="D586">
            <v>20</v>
          </cell>
        </row>
        <row r="587">
          <cell r="D587">
            <v>21</v>
          </cell>
        </row>
        <row r="588">
          <cell r="D588">
            <v>22</v>
          </cell>
        </row>
        <row r="589">
          <cell r="D589">
            <v>23</v>
          </cell>
        </row>
        <row r="590">
          <cell r="D590">
            <v>24</v>
          </cell>
        </row>
        <row r="591">
          <cell r="D591">
            <v>1</v>
          </cell>
        </row>
        <row r="592">
          <cell r="D592">
            <v>2</v>
          </cell>
        </row>
        <row r="593">
          <cell r="D593">
            <v>3</v>
          </cell>
        </row>
        <row r="594">
          <cell r="D594">
            <v>4</v>
          </cell>
        </row>
        <row r="595">
          <cell r="D595">
            <v>5</v>
          </cell>
        </row>
        <row r="596">
          <cell r="D596">
            <v>6</v>
          </cell>
        </row>
        <row r="597">
          <cell r="D597">
            <v>7</v>
          </cell>
        </row>
        <row r="598">
          <cell r="D598">
            <v>8</v>
          </cell>
        </row>
        <row r="599">
          <cell r="D599">
            <v>9</v>
          </cell>
        </row>
        <row r="600">
          <cell r="D600">
            <v>10</v>
          </cell>
        </row>
        <row r="601">
          <cell r="D601">
            <v>11</v>
          </cell>
        </row>
        <row r="602">
          <cell r="D602">
            <v>12</v>
          </cell>
        </row>
        <row r="603">
          <cell r="D603">
            <v>13</v>
          </cell>
        </row>
        <row r="604">
          <cell r="D604">
            <v>14</v>
          </cell>
        </row>
        <row r="605">
          <cell r="D605">
            <v>15</v>
          </cell>
        </row>
        <row r="606">
          <cell r="D606">
            <v>16</v>
          </cell>
        </row>
        <row r="607">
          <cell r="D607">
            <v>17</v>
          </cell>
        </row>
        <row r="608">
          <cell r="D608">
            <v>18</v>
          </cell>
        </row>
        <row r="609">
          <cell r="D609">
            <v>19</v>
          </cell>
        </row>
        <row r="610">
          <cell r="D610">
            <v>20</v>
          </cell>
        </row>
        <row r="611">
          <cell r="D611">
            <v>21</v>
          </cell>
        </row>
        <row r="612">
          <cell r="D612">
            <v>22</v>
          </cell>
        </row>
        <row r="613">
          <cell r="D613">
            <v>23</v>
          </cell>
        </row>
        <row r="614">
          <cell r="D614">
            <v>24</v>
          </cell>
        </row>
        <row r="615">
          <cell r="D615">
            <v>1</v>
          </cell>
        </row>
        <row r="616">
          <cell r="D616">
            <v>2</v>
          </cell>
        </row>
        <row r="617">
          <cell r="D617">
            <v>3</v>
          </cell>
        </row>
        <row r="618">
          <cell r="D618">
            <v>4</v>
          </cell>
        </row>
        <row r="619">
          <cell r="D619">
            <v>5</v>
          </cell>
        </row>
        <row r="620">
          <cell r="D620">
            <v>6</v>
          </cell>
        </row>
        <row r="621">
          <cell r="D621">
            <v>7</v>
          </cell>
        </row>
        <row r="622">
          <cell r="D622">
            <v>8</v>
          </cell>
        </row>
        <row r="623">
          <cell r="D623">
            <v>9</v>
          </cell>
        </row>
        <row r="624">
          <cell r="D624">
            <v>10</v>
          </cell>
        </row>
        <row r="625">
          <cell r="D625">
            <v>11</v>
          </cell>
        </row>
        <row r="626">
          <cell r="D626">
            <v>12</v>
          </cell>
        </row>
        <row r="627">
          <cell r="D627">
            <v>13</v>
          </cell>
        </row>
        <row r="628">
          <cell r="D628">
            <v>14</v>
          </cell>
        </row>
        <row r="629">
          <cell r="D629">
            <v>15</v>
          </cell>
        </row>
        <row r="630">
          <cell r="D630">
            <v>16</v>
          </cell>
        </row>
        <row r="631">
          <cell r="D631">
            <v>17</v>
          </cell>
        </row>
        <row r="632">
          <cell r="D632">
            <v>18</v>
          </cell>
        </row>
        <row r="633">
          <cell r="D633">
            <v>19</v>
          </cell>
        </row>
        <row r="634">
          <cell r="D634">
            <v>20</v>
          </cell>
        </row>
        <row r="635">
          <cell r="D635">
            <v>21</v>
          </cell>
        </row>
        <row r="636">
          <cell r="D636">
            <v>22</v>
          </cell>
        </row>
        <row r="637">
          <cell r="D637">
            <v>23</v>
          </cell>
        </row>
        <row r="638">
          <cell r="D638">
            <v>24</v>
          </cell>
        </row>
        <row r="639">
          <cell r="D639">
            <v>1</v>
          </cell>
        </row>
        <row r="640">
          <cell r="D640">
            <v>2</v>
          </cell>
        </row>
        <row r="641">
          <cell r="D641">
            <v>3</v>
          </cell>
        </row>
        <row r="642">
          <cell r="D642">
            <v>4</v>
          </cell>
        </row>
        <row r="643">
          <cell r="D643">
            <v>5</v>
          </cell>
        </row>
        <row r="644">
          <cell r="D644">
            <v>6</v>
          </cell>
        </row>
        <row r="645">
          <cell r="D645">
            <v>7</v>
          </cell>
        </row>
        <row r="646">
          <cell r="D646">
            <v>8</v>
          </cell>
        </row>
        <row r="647">
          <cell r="D647">
            <v>9</v>
          </cell>
        </row>
        <row r="648">
          <cell r="D648">
            <v>10</v>
          </cell>
        </row>
        <row r="649">
          <cell r="D649">
            <v>11</v>
          </cell>
        </row>
        <row r="650">
          <cell r="D650">
            <v>12</v>
          </cell>
        </row>
        <row r="651">
          <cell r="D651">
            <v>13</v>
          </cell>
        </row>
        <row r="652">
          <cell r="D652">
            <v>14</v>
          </cell>
        </row>
        <row r="653">
          <cell r="D653">
            <v>15</v>
          </cell>
        </row>
        <row r="654">
          <cell r="D654">
            <v>16</v>
          </cell>
        </row>
        <row r="655">
          <cell r="D655">
            <v>17</v>
          </cell>
        </row>
        <row r="656">
          <cell r="D656">
            <v>18</v>
          </cell>
        </row>
        <row r="657">
          <cell r="D657">
            <v>19</v>
          </cell>
        </row>
        <row r="658">
          <cell r="D658">
            <v>20</v>
          </cell>
        </row>
        <row r="659">
          <cell r="D659">
            <v>21</v>
          </cell>
        </row>
        <row r="660">
          <cell r="D660">
            <v>22</v>
          </cell>
        </row>
        <row r="661">
          <cell r="D661">
            <v>23</v>
          </cell>
        </row>
        <row r="662">
          <cell r="D662">
            <v>24</v>
          </cell>
        </row>
        <row r="663">
          <cell r="D663">
            <v>1</v>
          </cell>
        </row>
        <row r="664">
          <cell r="D664">
            <v>2</v>
          </cell>
        </row>
        <row r="665">
          <cell r="D665">
            <v>3</v>
          </cell>
        </row>
        <row r="666">
          <cell r="D666">
            <v>4</v>
          </cell>
        </row>
        <row r="667">
          <cell r="D667">
            <v>5</v>
          </cell>
        </row>
        <row r="668">
          <cell r="D668">
            <v>6</v>
          </cell>
        </row>
        <row r="669">
          <cell r="D669">
            <v>7</v>
          </cell>
        </row>
        <row r="670">
          <cell r="D670">
            <v>8</v>
          </cell>
        </row>
        <row r="671">
          <cell r="D671">
            <v>9</v>
          </cell>
        </row>
        <row r="672">
          <cell r="D672">
            <v>10</v>
          </cell>
        </row>
        <row r="673">
          <cell r="D673">
            <v>11</v>
          </cell>
        </row>
        <row r="674">
          <cell r="D674">
            <v>12</v>
          </cell>
        </row>
        <row r="675">
          <cell r="D675">
            <v>13</v>
          </cell>
        </row>
        <row r="676">
          <cell r="D676">
            <v>14</v>
          </cell>
        </row>
        <row r="677">
          <cell r="D677">
            <v>15</v>
          </cell>
        </row>
        <row r="678">
          <cell r="D678">
            <v>16</v>
          </cell>
        </row>
        <row r="679">
          <cell r="D679">
            <v>17</v>
          </cell>
        </row>
        <row r="680">
          <cell r="D680">
            <v>18</v>
          </cell>
        </row>
        <row r="681">
          <cell r="D681">
            <v>19</v>
          </cell>
        </row>
        <row r="682">
          <cell r="D682">
            <v>20</v>
          </cell>
        </row>
        <row r="683">
          <cell r="D683">
            <v>21</v>
          </cell>
        </row>
        <row r="684">
          <cell r="D684">
            <v>22</v>
          </cell>
        </row>
        <row r="685">
          <cell r="D685">
            <v>23</v>
          </cell>
        </row>
        <row r="686">
          <cell r="D686">
            <v>24</v>
          </cell>
        </row>
        <row r="687">
          <cell r="D687">
            <v>1</v>
          </cell>
        </row>
        <row r="688">
          <cell r="D688">
            <v>2</v>
          </cell>
        </row>
        <row r="689">
          <cell r="D689">
            <v>3</v>
          </cell>
        </row>
        <row r="690">
          <cell r="D690">
            <v>4</v>
          </cell>
        </row>
        <row r="691">
          <cell r="D691">
            <v>5</v>
          </cell>
        </row>
        <row r="692">
          <cell r="D692">
            <v>6</v>
          </cell>
        </row>
        <row r="693">
          <cell r="D693">
            <v>7</v>
          </cell>
        </row>
        <row r="694">
          <cell r="D694">
            <v>8</v>
          </cell>
        </row>
        <row r="695">
          <cell r="D695">
            <v>9</v>
          </cell>
        </row>
        <row r="696">
          <cell r="D696">
            <v>10</v>
          </cell>
        </row>
        <row r="697">
          <cell r="D697">
            <v>11</v>
          </cell>
        </row>
        <row r="698">
          <cell r="D698">
            <v>12</v>
          </cell>
        </row>
        <row r="699">
          <cell r="D699">
            <v>13</v>
          </cell>
        </row>
        <row r="700">
          <cell r="D700">
            <v>14</v>
          </cell>
        </row>
        <row r="701">
          <cell r="D701">
            <v>15</v>
          </cell>
        </row>
        <row r="702">
          <cell r="D702">
            <v>16</v>
          </cell>
        </row>
        <row r="703">
          <cell r="D703">
            <v>17</v>
          </cell>
        </row>
        <row r="704">
          <cell r="D704">
            <v>18</v>
          </cell>
        </row>
        <row r="705">
          <cell r="D705">
            <v>19</v>
          </cell>
        </row>
        <row r="706">
          <cell r="D706">
            <v>20</v>
          </cell>
        </row>
        <row r="707">
          <cell r="D707">
            <v>21</v>
          </cell>
        </row>
        <row r="708">
          <cell r="D708">
            <v>22</v>
          </cell>
        </row>
        <row r="709">
          <cell r="D709">
            <v>23</v>
          </cell>
        </row>
        <row r="710">
          <cell r="D710">
            <v>24</v>
          </cell>
        </row>
        <row r="711">
          <cell r="D711">
            <v>1</v>
          </cell>
        </row>
        <row r="712">
          <cell r="D712">
            <v>2</v>
          </cell>
        </row>
        <row r="713">
          <cell r="D713">
            <v>3</v>
          </cell>
        </row>
        <row r="714">
          <cell r="D714">
            <v>4</v>
          </cell>
        </row>
        <row r="715">
          <cell r="D715">
            <v>5</v>
          </cell>
        </row>
        <row r="716">
          <cell r="D716">
            <v>6</v>
          </cell>
        </row>
        <row r="717">
          <cell r="D717">
            <v>7</v>
          </cell>
        </row>
        <row r="718">
          <cell r="D718">
            <v>8</v>
          </cell>
        </row>
        <row r="719">
          <cell r="D719">
            <v>9</v>
          </cell>
        </row>
        <row r="720">
          <cell r="D720">
            <v>10</v>
          </cell>
        </row>
        <row r="721">
          <cell r="D721">
            <v>11</v>
          </cell>
        </row>
        <row r="722">
          <cell r="D722">
            <v>12</v>
          </cell>
        </row>
        <row r="723">
          <cell r="D723">
            <v>13</v>
          </cell>
        </row>
        <row r="724">
          <cell r="D724">
            <v>14</v>
          </cell>
        </row>
        <row r="725">
          <cell r="D725">
            <v>15</v>
          </cell>
        </row>
        <row r="726">
          <cell r="D726">
            <v>16</v>
          </cell>
        </row>
        <row r="727">
          <cell r="D727">
            <v>17</v>
          </cell>
        </row>
        <row r="728">
          <cell r="D728">
            <v>18</v>
          </cell>
        </row>
        <row r="729">
          <cell r="D729">
            <v>19</v>
          </cell>
        </row>
        <row r="730">
          <cell r="D730">
            <v>20</v>
          </cell>
        </row>
        <row r="731">
          <cell r="D731">
            <v>21</v>
          </cell>
        </row>
        <row r="732">
          <cell r="D732">
            <v>22</v>
          </cell>
        </row>
        <row r="733">
          <cell r="D733">
            <v>23</v>
          </cell>
        </row>
        <row r="734">
          <cell r="D734">
            <v>24</v>
          </cell>
        </row>
        <row r="735">
          <cell r="D735">
            <v>1</v>
          </cell>
        </row>
        <row r="736">
          <cell r="D736">
            <v>2</v>
          </cell>
        </row>
        <row r="737">
          <cell r="D737">
            <v>3</v>
          </cell>
        </row>
        <row r="738">
          <cell r="D738">
            <v>4</v>
          </cell>
        </row>
        <row r="739">
          <cell r="D739">
            <v>5</v>
          </cell>
        </row>
        <row r="740">
          <cell r="D740">
            <v>6</v>
          </cell>
        </row>
        <row r="741">
          <cell r="D741">
            <v>7</v>
          </cell>
        </row>
        <row r="742">
          <cell r="D742">
            <v>8</v>
          </cell>
        </row>
        <row r="743">
          <cell r="D743">
            <v>9</v>
          </cell>
        </row>
        <row r="744">
          <cell r="D744">
            <v>10</v>
          </cell>
        </row>
        <row r="745">
          <cell r="D745">
            <v>11</v>
          </cell>
        </row>
        <row r="746">
          <cell r="D746">
            <v>12</v>
          </cell>
        </row>
        <row r="747">
          <cell r="D747">
            <v>13</v>
          </cell>
        </row>
        <row r="748">
          <cell r="D748">
            <v>14</v>
          </cell>
        </row>
        <row r="749">
          <cell r="D749">
            <v>15</v>
          </cell>
        </row>
        <row r="750">
          <cell r="D750">
            <v>16</v>
          </cell>
        </row>
        <row r="751">
          <cell r="D751">
            <v>17</v>
          </cell>
        </row>
        <row r="752">
          <cell r="D752">
            <v>18</v>
          </cell>
        </row>
        <row r="753">
          <cell r="D753">
            <v>19</v>
          </cell>
        </row>
        <row r="754">
          <cell r="D754">
            <v>20</v>
          </cell>
        </row>
        <row r="755">
          <cell r="D755">
            <v>21</v>
          </cell>
        </row>
        <row r="756">
          <cell r="D756">
            <v>22</v>
          </cell>
        </row>
        <row r="757">
          <cell r="D757">
            <v>23</v>
          </cell>
        </row>
        <row r="758">
          <cell r="D758">
            <v>24</v>
          </cell>
        </row>
        <row r="759">
          <cell r="D759">
            <v>1</v>
          </cell>
        </row>
        <row r="760">
          <cell r="D760">
            <v>2</v>
          </cell>
        </row>
        <row r="761">
          <cell r="D761">
            <v>3</v>
          </cell>
        </row>
      </sheetData>
      <sheetData sheetId="4"/>
      <sheetData sheetId="5"/>
      <sheetData sheetId="6"/>
      <sheetData sheetId="7"/>
      <sheetData sheetId="8">
        <row r="40">
          <cell r="B40">
            <v>3.2222419354838698</v>
          </cell>
        </row>
      </sheetData>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s"/>
      <sheetName val="Projections"/>
      <sheetName val="DSCR Summary"/>
      <sheetName val="NOR Summary"/>
      <sheetName val="Construction Drawdown"/>
    </sheetNames>
    <sheetDataSet>
      <sheetData sheetId="0">
        <row r="38">
          <cell r="K38" t="str">
            <v>MKTDATA1</v>
          </cell>
          <cell r="L38" t="str">
            <v>NATGAS1</v>
          </cell>
          <cell r="U38">
            <v>2.8000000000000001E-2</v>
          </cell>
          <cell r="V38">
            <v>1</v>
          </cell>
          <cell r="W38">
            <v>1</v>
          </cell>
          <cell r="X38">
            <v>1</v>
          </cell>
          <cell r="Y38">
            <v>1</v>
          </cell>
          <cell r="Z38">
            <v>0</v>
          </cell>
          <cell r="AA38">
            <v>0.02</v>
          </cell>
          <cell r="AB38">
            <v>1</v>
          </cell>
          <cell r="AC38">
            <v>41426</v>
          </cell>
          <cell r="AD38">
            <v>41639</v>
          </cell>
          <cell r="AE38">
            <v>48730</v>
          </cell>
          <cell r="AG38">
            <v>2013</v>
          </cell>
          <cell r="AH38">
            <v>0</v>
          </cell>
          <cell r="AI38">
            <v>541727.58135389583</v>
          </cell>
          <cell r="AN38">
            <v>38000</v>
          </cell>
          <cell r="AO38">
            <v>3.2500000000000001E-2</v>
          </cell>
          <cell r="AP38">
            <v>5.2525828082977206</v>
          </cell>
          <cell r="AQ38">
            <v>6.472480343102216E-2</v>
          </cell>
          <cell r="AR38">
            <v>0</v>
          </cell>
          <cell r="AS38">
            <v>6.4331665475339528E-2</v>
          </cell>
          <cell r="AT38">
            <v>3.5750000000000004E-2</v>
          </cell>
        </row>
      </sheetData>
      <sheetData sheetId="1">
        <row r="42">
          <cell r="K42">
            <v>549699.07014787116</v>
          </cell>
        </row>
      </sheetData>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14LEvs14P Variances"/>
      <sheetName val="15Pvs14LE Variances "/>
      <sheetName val="Price &amp; Volume"/>
      <sheetName val="Fin Highlight"/>
      <sheetName val="Wood Summary"/>
      <sheetName val="OpCost (NPI)"/>
      <sheetName val="O&amp;M Variance"/>
      <sheetName val="EBITDA&amp;FCF chart"/>
      <sheetName val="Key Metrics"/>
      <sheetName val="Operating Exp"/>
      <sheetName val="Sensitivity"/>
      <sheetName val="NOX"/>
      <sheetName val="Assumptions"/>
      <sheetName val="Capital Expenditures"/>
      <sheetName val="2014 LE"/>
      <sheetName val="2014 LE_KI"/>
      <sheetName val="2014 Plan"/>
      <sheetName val="2014 Plan_KI"/>
      <sheetName val="NPI Common Inputs"/>
      <sheetName val="Operating Hours"/>
      <sheetName val="Wood &amp; Ash"/>
      <sheetName val="GE Energy selling price"/>
      <sheetName val="Oper Costs"/>
      <sheetName val="O&amp;M Data"/>
      <sheetName val="O&amp;M Costs Chart"/>
      <sheetName val="Mthly Exp Per Gary"/>
      <sheetName val="HeadOffice Costs"/>
      <sheetName val="Wages"/>
      <sheetName val="Insurance"/>
      <sheetName val="LE Depn"/>
      <sheetName val="GT_PT Lease Exp"/>
      <sheetName val="Prodn (1)"/>
      <sheetName val="Prodn (2)"/>
      <sheetName val="Elect Rev"/>
      <sheetName val="Gas Cost"/>
      <sheetName val="Trans"/>
      <sheetName val="Gas Sold rev"/>
      <sheetName val="Gas Cost Outlook"/>
      <sheetName val="Assumption NPI"/>
      <sheetName val="Inc Stmt (NPI)"/>
      <sheetName val="Dividend (NPI)"/>
      <sheetName val="Volume (NPI)"/>
      <sheetName val="EBITDA 13LE vs 13Plan"/>
      <sheetName val="EBITDA 14Plan vs 13LE"/>
      <sheetName val="EBITDA 4Plan vs 13Plan"/>
      <sheetName val="OpCost 15 vs 14Plan vs 14LE"/>
      <sheetName val="Inc Stmt"/>
      <sheetName val="Dividend"/>
      <sheetName val="Volume"/>
      <sheetName val="Price"/>
      <sheetName val="Plan_KI"/>
      <sheetName val="2014 vs 13Plan"/>
      <sheetName val="2014 vs 13LE"/>
      <sheetName val="2011 vs LT Plan vs RPF"/>
      <sheetName val="Production"/>
      <sheetName val="2013LE vs 13Plan"/>
      <sheetName val="PPA rates"/>
      <sheetName val="Training Sched"/>
      <sheetName val="Loan Interest"/>
      <sheetName val="Distributions"/>
      <sheetName val="EBITDA 13LE vs 13Plan (NPI)"/>
      <sheetName val="EBITDA 14 Plan vs 13 LE (NPI)"/>
      <sheetName val="TB Extract"/>
      <sheetName val="NPI Management Fe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Three Year Mtce Plan"/>
      <sheetName val="ES"/>
      <sheetName val="Financial Appendix"/>
      <sheetName val="2015 LE"/>
      <sheetName val="IS data"/>
      <sheetName val="2015 P"/>
      <sheetName val="Production"/>
      <sheetName val="QMR"/>
      <sheetName val="Income Stmt"/>
      <sheetName val="Volume"/>
      <sheetName val="Price"/>
      <sheetName val="EBITDA FCF Recon"/>
      <sheetName val="Income Statemt"/>
      <sheetName val="Accomp"/>
      <sheetName val="Capex"/>
      <sheetName val="Bonds"/>
      <sheetName val="Input Summary"/>
      <sheetName val="Wages 15"/>
      <sheetName val="2014 LE"/>
      <sheetName val="2013"/>
      <sheetName val="NPI Common Inputs "/>
      <sheetName val="2014 Wages"/>
      <sheetName val="Proforma"/>
      <sheetName val="PPA Capacity &amp; HR (Sch E)"/>
      <sheetName val="PP, IS, BS, CF - Plan"/>
      <sheetName val="Operations - Plan"/>
      <sheetName val="Op Costs - Plan"/>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Corality"/>
      <sheetName val="QFS"/>
      <sheetName val="Scenarios"/>
      <sheetName val="Inputs"/>
      <sheetName val="Timing"/>
      <sheetName val="Cons"/>
      <sheetName val="Ops"/>
      <sheetName val="Funding"/>
      <sheetName val="Returns"/>
      <sheetName val="L"/>
      <sheetName val="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F12">
            <v>12</v>
          </cell>
        </row>
      </sheetData>
      <sheetData sheetId="12" refreshError="1"/>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Dashboard"/>
      <sheetName val="Inputs"/>
      <sheetName val="Construction"/>
      <sheetName val="Operation"/>
      <sheetName val="Annual summary"/>
      <sheetName val="Debt Sensitivity"/>
      <sheetName val="log of changes"/>
      <sheetName val="Contingency"/>
      <sheetName val="Sheet1"/>
    </sheetNames>
    <sheetDataSet>
      <sheetData sheetId="0"/>
      <sheetData sheetId="1">
        <row r="4">
          <cell r="G4">
            <v>0.27100000000000002</v>
          </cell>
        </row>
      </sheetData>
      <sheetData sheetId="2">
        <row r="142">
          <cell r="E142">
            <v>9640</v>
          </cell>
        </row>
        <row r="230">
          <cell r="G230">
            <v>0.5</v>
          </cell>
        </row>
        <row r="257">
          <cell r="G257">
            <v>20100</v>
          </cell>
        </row>
      </sheetData>
      <sheetData sheetId="3">
        <row r="23">
          <cell r="BL23">
            <v>12</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Notes"/>
      <sheetName val="Loan Payable - BIBC(1)"/>
      <sheetName val="Loan Payable - BIBC (2)"/>
      <sheetName val="BIBC Bridge Loan"/>
      <sheetName val="Loan Payable - BIBC (3)"/>
      <sheetName val="Loan Rec - BEASA (Veladero)"/>
      <sheetName val="Loan Rec-BEASA (Pascua-Lama)#1"/>
      <sheetName val="Loan Rec - BEASA (Pascua-La #2"/>
      <sheetName val="Loan Rec - BEASA (Pascua-La #3"/>
      <sheetName val="Loan Rec - MAGSA (Veladero)"/>
      <sheetName val="Loan Rec - MAGSA (Veladero) (2)"/>
      <sheetName val="Bridge Loan - MAGSA (Veladero)"/>
      <sheetName val="MAGSA (Veladero (3)"/>
      <sheetName val="Forex"/>
      <sheetName val="Import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Adj and Comments"/>
      <sheetName val="Data for N'Point"/>
      <sheetName val="Env Canada Temp Data"/>
      <sheetName val="Misc Inputs"/>
      <sheetName val="In &amp; Out of Svce"/>
      <sheetName val="5 minute Inputs"/>
      <sheetName val="AECO &amp; Variable Transport Cost"/>
      <sheetName val="Dispatch"/>
      <sheetName val="On_Off Pk"/>
      <sheetName val="Details"/>
      <sheetName val="Energy &amp; OM Calc"/>
      <sheetName val="LDs"/>
      <sheetName val="Disp Dwn Capacity"/>
      <sheetName val="Schedule E.1,E.2"/>
      <sheetName val="Schedule 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utput Summary 1"/>
      <sheetName val="Output summary 2"/>
      <sheetName val="Dashboard"/>
      <sheetName val="Revenue"/>
      <sheetName val="Summary"/>
      <sheetName val="Pro Forma"/>
      <sheetName val="NPI Credit support"/>
      <sheetName val="Notes"/>
      <sheetName val="Inputs"/>
      <sheetName val="Depreciation input"/>
      <sheetName val="Audit Sheet"/>
      <sheetName val="Scenarios"/>
    </sheetNames>
    <sheetDataSet>
      <sheetData sheetId="0"/>
      <sheetData sheetId="1"/>
      <sheetData sheetId="2"/>
      <sheetData sheetId="3"/>
      <sheetData sheetId="4"/>
      <sheetData sheetId="5"/>
      <sheetData sheetId="6"/>
      <sheetData sheetId="7"/>
      <sheetData sheetId="8"/>
      <sheetData sheetId="9">
        <row r="271">
          <cell r="E271">
            <v>138</v>
          </cell>
        </row>
      </sheetData>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Forecast"/>
      <sheetName val="Previous Forecast"/>
      <sheetName val="2012 Budget"/>
      <sheetName val="Variance"/>
      <sheetName val="QMR Project Milestones"/>
      <sheetName val="QMR 2012 Financial Highlights"/>
      <sheetName val="QMR FInancial Higlights to FC"/>
      <sheetName val="instructions"/>
    </sheetNames>
    <sheetDataSet>
      <sheetData sheetId="0"/>
      <sheetData sheetId="1">
        <row r="6">
          <cell r="BG6">
            <v>1</v>
          </cell>
          <cell r="BH6">
            <v>2</v>
          </cell>
          <cell r="BI6">
            <v>3</v>
          </cell>
          <cell r="BJ6">
            <v>4</v>
          </cell>
          <cell r="BK6">
            <v>5</v>
          </cell>
          <cell r="BL6">
            <v>6</v>
          </cell>
          <cell r="BM6">
            <v>7</v>
          </cell>
          <cell r="BN6">
            <v>8</v>
          </cell>
          <cell r="BO6">
            <v>9</v>
          </cell>
          <cell r="BP6">
            <v>10</v>
          </cell>
          <cell r="BQ6">
            <v>11</v>
          </cell>
          <cell r="BR6">
            <v>12</v>
          </cell>
        </row>
        <row r="7">
          <cell r="BG7">
            <v>40939</v>
          </cell>
          <cell r="BH7">
            <v>40967</v>
          </cell>
          <cell r="BI7">
            <v>40999</v>
          </cell>
          <cell r="BJ7">
            <v>41029</v>
          </cell>
          <cell r="BK7">
            <v>41060</v>
          </cell>
          <cell r="BL7">
            <v>41090</v>
          </cell>
          <cell r="BM7">
            <v>41121</v>
          </cell>
          <cell r="BN7">
            <v>41152</v>
          </cell>
          <cell r="BO7">
            <v>41182</v>
          </cell>
          <cell r="BP7">
            <v>41213</v>
          </cell>
          <cell r="BQ7">
            <v>41243</v>
          </cell>
          <cell r="BR7">
            <v>41274</v>
          </cell>
        </row>
        <row r="8">
          <cell r="AV8" t="str">
            <v>Q1</v>
          </cell>
          <cell r="AW8" t="str">
            <v>Q2</v>
          </cell>
          <cell r="AX8" t="str">
            <v>Q3</v>
          </cell>
          <cell r="AY8" t="str">
            <v>Q4</v>
          </cell>
          <cell r="AZ8">
            <v>2012</v>
          </cell>
          <cell r="BG8" t="str">
            <v>Actuals</v>
          </cell>
          <cell r="BH8" t="str">
            <v>Actuals</v>
          </cell>
          <cell r="BI8" t="str">
            <v>Actuals</v>
          </cell>
          <cell r="BJ8" t="str">
            <v>Actuals</v>
          </cell>
          <cell r="BK8" t="str">
            <v>Actuals</v>
          </cell>
          <cell r="BL8" t="str">
            <v>Actuals</v>
          </cell>
          <cell r="BM8" t="str">
            <v>Actuals</v>
          </cell>
          <cell r="BN8" t="str">
            <v>Actuals</v>
          </cell>
          <cell r="BO8" t="str">
            <v>Actuals</v>
          </cell>
          <cell r="BP8" t="str">
            <v>Forecast</v>
          </cell>
          <cell r="BQ8" t="str">
            <v>Forecast</v>
          </cell>
          <cell r="BR8" t="str">
            <v>Forecast</v>
          </cell>
        </row>
        <row r="9">
          <cell r="AV9" t="str">
            <v>Actuals</v>
          </cell>
          <cell r="AW9" t="str">
            <v>Actuals</v>
          </cell>
          <cell r="AX9" t="str">
            <v>Actuals</v>
          </cell>
          <cell r="AY9" t="str">
            <v>Forecast</v>
          </cell>
          <cell r="AZ9" t="str">
            <v>Forecast</v>
          </cell>
          <cell r="BG9" t="str">
            <v>YTD</v>
          </cell>
          <cell r="BH9" t="str">
            <v>YTD</v>
          </cell>
          <cell r="BI9" t="str">
            <v>YTD</v>
          </cell>
          <cell r="BJ9" t="str">
            <v>YTD</v>
          </cell>
          <cell r="BK9" t="str">
            <v>YTD</v>
          </cell>
          <cell r="BL9" t="str">
            <v>YTD</v>
          </cell>
          <cell r="BM9" t="str">
            <v>YTD</v>
          </cell>
          <cell r="BN9" t="str">
            <v>YTD</v>
          </cell>
          <cell r="BO9" t="str">
            <v>YTD</v>
          </cell>
          <cell r="BP9" t="str">
            <v>YTD</v>
          </cell>
          <cell r="BQ9" t="str">
            <v>YTD</v>
          </cell>
          <cell r="BR9" t="str">
            <v>YTD</v>
          </cell>
        </row>
        <row r="10">
          <cell r="AV10">
            <v>0</v>
          </cell>
          <cell r="AW10">
            <v>0</v>
          </cell>
          <cell r="AX10">
            <v>0</v>
          </cell>
          <cell r="AY10">
            <v>0</v>
          </cell>
          <cell r="AZ10">
            <v>0</v>
          </cell>
          <cell r="BG10">
            <v>0</v>
          </cell>
          <cell r="BH10">
            <v>0</v>
          </cell>
          <cell r="BI10">
            <v>0</v>
          </cell>
          <cell r="BJ10">
            <v>0</v>
          </cell>
          <cell r="BK10">
            <v>0</v>
          </cell>
          <cell r="BL10">
            <v>0</v>
          </cell>
          <cell r="BM10">
            <v>0</v>
          </cell>
          <cell r="BN10">
            <v>0</v>
          </cell>
          <cell r="BO10">
            <v>0</v>
          </cell>
          <cell r="BP10">
            <v>0</v>
          </cell>
          <cell r="BQ10">
            <v>0</v>
          </cell>
          <cell r="BR10">
            <v>0</v>
          </cell>
        </row>
        <row r="11">
          <cell r="AV11">
            <v>0</v>
          </cell>
          <cell r="AW11">
            <v>0</v>
          </cell>
          <cell r="AX11">
            <v>0</v>
          </cell>
          <cell r="AY11">
            <v>0</v>
          </cell>
          <cell r="AZ11">
            <v>0</v>
          </cell>
          <cell r="BG11">
            <v>0</v>
          </cell>
          <cell r="BH11">
            <v>0</v>
          </cell>
          <cell r="BI11">
            <v>0</v>
          </cell>
          <cell r="BJ11">
            <v>0</v>
          </cell>
          <cell r="BK11">
            <v>0</v>
          </cell>
          <cell r="BL11">
            <v>0</v>
          </cell>
          <cell r="BM11">
            <v>0</v>
          </cell>
          <cell r="BN11">
            <v>0</v>
          </cell>
          <cell r="BO11">
            <v>0</v>
          </cell>
          <cell r="BP11">
            <v>0</v>
          </cell>
          <cell r="BQ11">
            <v>0</v>
          </cell>
          <cell r="BR11">
            <v>0</v>
          </cell>
        </row>
        <row r="12">
          <cell r="AV12">
            <v>0</v>
          </cell>
          <cell r="AW12">
            <v>0</v>
          </cell>
          <cell r="AX12">
            <v>0</v>
          </cell>
          <cell r="AY12">
            <v>0</v>
          </cell>
          <cell r="AZ12">
            <v>0</v>
          </cell>
          <cell r="BG12">
            <v>0</v>
          </cell>
          <cell r="BH12">
            <v>0</v>
          </cell>
          <cell r="BI12">
            <v>0</v>
          </cell>
          <cell r="BJ12">
            <v>0</v>
          </cell>
          <cell r="BK12">
            <v>0</v>
          </cell>
          <cell r="BL12">
            <v>0</v>
          </cell>
          <cell r="BM12">
            <v>0</v>
          </cell>
          <cell r="BN12">
            <v>0</v>
          </cell>
          <cell r="BO12">
            <v>0</v>
          </cell>
          <cell r="BP12">
            <v>0</v>
          </cell>
          <cell r="BQ12">
            <v>0</v>
          </cell>
          <cell r="BR12">
            <v>0</v>
          </cell>
        </row>
        <row r="13">
          <cell r="AV13">
            <v>0</v>
          </cell>
          <cell r="AW13">
            <v>0</v>
          </cell>
          <cell r="AX13">
            <v>0</v>
          </cell>
          <cell r="AY13">
            <v>0</v>
          </cell>
          <cell r="AZ13">
            <v>0</v>
          </cell>
          <cell r="BG13">
            <v>0</v>
          </cell>
          <cell r="BH13">
            <v>0</v>
          </cell>
          <cell r="BI13">
            <v>0</v>
          </cell>
          <cell r="BJ13">
            <v>0</v>
          </cell>
          <cell r="BK13">
            <v>0</v>
          </cell>
          <cell r="BL13">
            <v>0</v>
          </cell>
          <cell r="BM13">
            <v>0</v>
          </cell>
          <cell r="BN13">
            <v>0</v>
          </cell>
          <cell r="BO13">
            <v>0</v>
          </cell>
          <cell r="BP13">
            <v>0</v>
          </cell>
          <cell r="BQ13">
            <v>0</v>
          </cell>
          <cell r="BR13">
            <v>0</v>
          </cell>
        </row>
        <row r="14">
          <cell r="AV14">
            <v>0</v>
          </cell>
          <cell r="AW14">
            <v>0</v>
          </cell>
          <cell r="AX14">
            <v>0</v>
          </cell>
          <cell r="AY14">
            <v>0</v>
          </cell>
          <cell r="AZ14">
            <v>0</v>
          </cell>
          <cell r="BG14">
            <v>0</v>
          </cell>
          <cell r="BH14">
            <v>0</v>
          </cell>
          <cell r="BI14">
            <v>0</v>
          </cell>
          <cell r="BJ14">
            <v>0</v>
          </cell>
          <cell r="BK14">
            <v>0</v>
          </cell>
          <cell r="BL14">
            <v>0</v>
          </cell>
          <cell r="BM14">
            <v>0</v>
          </cell>
          <cell r="BN14">
            <v>0</v>
          </cell>
          <cell r="BO14">
            <v>0</v>
          </cell>
          <cell r="BP14">
            <v>0</v>
          </cell>
          <cell r="BQ14">
            <v>0</v>
          </cell>
          <cell r="BR14">
            <v>0</v>
          </cell>
        </row>
        <row r="15">
          <cell r="AV15">
            <v>0</v>
          </cell>
          <cell r="AW15">
            <v>0</v>
          </cell>
          <cell r="AX15">
            <v>0</v>
          </cell>
          <cell r="AY15">
            <v>0</v>
          </cell>
          <cell r="AZ15">
            <v>0</v>
          </cell>
          <cell r="BG15">
            <v>0</v>
          </cell>
          <cell r="BH15">
            <v>0</v>
          </cell>
          <cell r="BI15">
            <v>0</v>
          </cell>
          <cell r="BJ15">
            <v>0</v>
          </cell>
          <cell r="BK15">
            <v>0</v>
          </cell>
          <cell r="BL15">
            <v>0</v>
          </cell>
          <cell r="BM15">
            <v>0</v>
          </cell>
          <cell r="BN15">
            <v>0</v>
          </cell>
          <cell r="BO15">
            <v>0</v>
          </cell>
          <cell r="BP15">
            <v>0</v>
          </cell>
          <cell r="BQ15">
            <v>0</v>
          </cell>
          <cell r="BR15">
            <v>0</v>
          </cell>
        </row>
        <row r="16">
          <cell r="AV16">
            <v>0</v>
          </cell>
          <cell r="AW16">
            <v>0</v>
          </cell>
          <cell r="AX16">
            <v>0</v>
          </cell>
          <cell r="AY16">
            <v>0</v>
          </cell>
          <cell r="AZ16">
            <v>0</v>
          </cell>
          <cell r="BG16">
            <v>0</v>
          </cell>
          <cell r="BH16">
            <v>0</v>
          </cell>
          <cell r="BI16">
            <v>0</v>
          </cell>
          <cell r="BJ16">
            <v>0</v>
          </cell>
          <cell r="BK16">
            <v>0</v>
          </cell>
          <cell r="BL16">
            <v>0</v>
          </cell>
          <cell r="BM16">
            <v>0</v>
          </cell>
          <cell r="BN16">
            <v>0</v>
          </cell>
          <cell r="BO16">
            <v>0</v>
          </cell>
          <cell r="BP16">
            <v>0</v>
          </cell>
          <cell r="BQ16">
            <v>0</v>
          </cell>
          <cell r="BR16">
            <v>0</v>
          </cell>
        </row>
        <row r="17">
          <cell r="AV17">
            <v>0</v>
          </cell>
          <cell r="AW17">
            <v>0</v>
          </cell>
          <cell r="AX17">
            <v>0</v>
          </cell>
          <cell r="AY17">
            <v>0</v>
          </cell>
          <cell r="AZ17">
            <v>0</v>
          </cell>
          <cell r="BG17">
            <v>0</v>
          </cell>
          <cell r="BH17">
            <v>0</v>
          </cell>
          <cell r="BI17">
            <v>0</v>
          </cell>
          <cell r="BJ17">
            <v>0</v>
          </cell>
          <cell r="BK17">
            <v>0</v>
          </cell>
          <cell r="BL17">
            <v>0</v>
          </cell>
          <cell r="BM17">
            <v>0</v>
          </cell>
          <cell r="BN17">
            <v>0</v>
          </cell>
          <cell r="BO17">
            <v>0</v>
          </cell>
          <cell r="BP17">
            <v>0</v>
          </cell>
          <cell r="BQ17">
            <v>0</v>
          </cell>
          <cell r="BR17">
            <v>0</v>
          </cell>
        </row>
        <row r="20">
          <cell r="AV20">
            <v>4088</v>
          </cell>
          <cell r="AW20">
            <v>6424</v>
          </cell>
          <cell r="AX20">
            <v>5110</v>
          </cell>
          <cell r="AY20">
            <v>6000</v>
          </cell>
          <cell r="AZ20">
            <v>21622</v>
          </cell>
          <cell r="BG20">
            <v>0</v>
          </cell>
          <cell r="BH20">
            <v>1168</v>
          </cell>
          <cell r="BI20">
            <v>4088</v>
          </cell>
          <cell r="BJ20">
            <v>7008</v>
          </cell>
          <cell r="BK20">
            <v>8468</v>
          </cell>
          <cell r="BL20">
            <v>10512</v>
          </cell>
          <cell r="BM20">
            <v>11388</v>
          </cell>
          <cell r="BN20">
            <v>12264</v>
          </cell>
          <cell r="BO20">
            <v>15622</v>
          </cell>
          <cell r="BP20">
            <v>17622</v>
          </cell>
          <cell r="BQ20">
            <v>19622</v>
          </cell>
          <cell r="BR20">
            <v>21622</v>
          </cell>
        </row>
        <row r="21">
          <cell r="AV21">
            <v>29455</v>
          </cell>
          <cell r="AW21">
            <v>6900.39</v>
          </cell>
          <cell r="AX21">
            <v>0</v>
          </cell>
          <cell r="AY21">
            <v>100388.36</v>
          </cell>
          <cell r="AZ21">
            <v>136743.75</v>
          </cell>
          <cell r="BG21">
            <v>9300</v>
          </cell>
          <cell r="BH21">
            <v>29455</v>
          </cell>
          <cell r="BI21">
            <v>29455</v>
          </cell>
          <cell r="BJ21">
            <v>30490</v>
          </cell>
          <cell r="BK21">
            <v>31743.75</v>
          </cell>
          <cell r="BL21">
            <v>36355.39</v>
          </cell>
          <cell r="BM21">
            <v>36355.39</v>
          </cell>
          <cell r="BN21">
            <v>36355.39</v>
          </cell>
          <cell r="BO21">
            <v>36355.39</v>
          </cell>
          <cell r="BP21">
            <v>136743.75</v>
          </cell>
          <cell r="BQ21">
            <v>136743.75</v>
          </cell>
          <cell r="BR21">
            <v>136743.75</v>
          </cell>
        </row>
        <row r="22">
          <cell r="AV22">
            <v>-10788.64</v>
          </cell>
          <cell r="AW22">
            <v>37233.69</v>
          </cell>
          <cell r="AX22">
            <v>33847.51</v>
          </cell>
          <cell r="AY22">
            <v>25000</v>
          </cell>
          <cell r="AZ22">
            <v>85292.56</v>
          </cell>
          <cell r="BG22">
            <v>-10788.64</v>
          </cell>
          <cell r="BH22">
            <v>-10788.64</v>
          </cell>
          <cell r="BI22">
            <v>-10788.64</v>
          </cell>
          <cell r="BJ22">
            <v>20279.5</v>
          </cell>
          <cell r="BK22">
            <v>26445.05</v>
          </cell>
          <cell r="BL22">
            <v>26445.05</v>
          </cell>
          <cell r="BM22">
            <v>51768.43</v>
          </cell>
          <cell r="BN22">
            <v>51768.43</v>
          </cell>
          <cell r="BO22">
            <v>60292.56</v>
          </cell>
          <cell r="BP22">
            <v>70292.56</v>
          </cell>
          <cell r="BQ22">
            <v>85292.56</v>
          </cell>
          <cell r="BR22">
            <v>85292.56</v>
          </cell>
        </row>
        <row r="23">
          <cell r="AV23">
            <v>15273.009999999995</v>
          </cell>
          <cell r="AW23">
            <v>8345</v>
          </cell>
          <cell r="AX23">
            <v>0</v>
          </cell>
          <cell r="AY23">
            <v>0</v>
          </cell>
          <cell r="AZ23">
            <v>23618.009999999995</v>
          </cell>
          <cell r="BG23">
            <v>-52000</v>
          </cell>
          <cell r="BH23">
            <v>-6527.1600000000035</v>
          </cell>
          <cell r="BI23">
            <v>15273.009999999995</v>
          </cell>
          <cell r="BJ23">
            <v>18483.009999999995</v>
          </cell>
          <cell r="BK23">
            <v>22013.009999999995</v>
          </cell>
          <cell r="BL23">
            <v>23618.009999999995</v>
          </cell>
          <cell r="BM23">
            <v>23618.009999999995</v>
          </cell>
          <cell r="BN23">
            <v>23618.009999999995</v>
          </cell>
          <cell r="BO23">
            <v>23618.009999999995</v>
          </cell>
          <cell r="BP23">
            <v>23618.009999999995</v>
          </cell>
          <cell r="BQ23">
            <v>23618.009999999995</v>
          </cell>
          <cell r="BR23">
            <v>23618.009999999995</v>
          </cell>
        </row>
        <row r="24">
          <cell r="AV24">
            <v>60406.41</v>
          </cell>
          <cell r="AW24">
            <v>34070.479999999996</v>
          </cell>
          <cell r="AX24">
            <v>97657.74</v>
          </cell>
          <cell r="AY24">
            <v>45000</v>
          </cell>
          <cell r="AZ24">
            <v>237134.63</v>
          </cell>
          <cell r="BG24">
            <v>22490.77</v>
          </cell>
          <cell r="BH24">
            <v>37641.67</v>
          </cell>
          <cell r="BI24">
            <v>60406.41</v>
          </cell>
          <cell r="BJ24">
            <v>84741.23000000001</v>
          </cell>
          <cell r="BK24">
            <v>85370.440000000017</v>
          </cell>
          <cell r="BL24">
            <v>94476.890000000014</v>
          </cell>
          <cell r="BM24">
            <v>118154.02000000002</v>
          </cell>
          <cell r="BN24">
            <v>147926.55000000002</v>
          </cell>
          <cell r="BO24">
            <v>192134.63</v>
          </cell>
          <cell r="BP24">
            <v>207134.63</v>
          </cell>
          <cell r="BQ24">
            <v>222134.63</v>
          </cell>
          <cell r="BR24">
            <v>237134.63</v>
          </cell>
        </row>
        <row r="25">
          <cell r="AV25">
            <v>0</v>
          </cell>
          <cell r="AW25">
            <v>0</v>
          </cell>
          <cell r="AX25">
            <v>0</v>
          </cell>
          <cell r="AY25">
            <v>0</v>
          </cell>
          <cell r="AZ25">
            <v>0</v>
          </cell>
          <cell r="BG25">
            <v>0</v>
          </cell>
          <cell r="BH25">
            <v>0</v>
          </cell>
          <cell r="BI25">
            <v>0</v>
          </cell>
          <cell r="BJ25">
            <v>0</v>
          </cell>
          <cell r="BK25">
            <v>0</v>
          </cell>
          <cell r="BL25">
            <v>0</v>
          </cell>
          <cell r="BM25">
            <v>0</v>
          </cell>
          <cell r="BN25">
            <v>0</v>
          </cell>
          <cell r="BO25">
            <v>0</v>
          </cell>
          <cell r="BP25">
            <v>0</v>
          </cell>
          <cell r="BQ25">
            <v>0</v>
          </cell>
          <cell r="BR25">
            <v>0</v>
          </cell>
        </row>
        <row r="26">
          <cell r="AV26">
            <v>0</v>
          </cell>
          <cell r="AW26">
            <v>0</v>
          </cell>
          <cell r="AX26">
            <v>0</v>
          </cell>
          <cell r="AY26">
            <v>0</v>
          </cell>
          <cell r="AZ26">
            <v>0</v>
          </cell>
          <cell r="BG26">
            <v>0</v>
          </cell>
          <cell r="BH26">
            <v>0</v>
          </cell>
          <cell r="BI26">
            <v>0</v>
          </cell>
          <cell r="BJ26">
            <v>0</v>
          </cell>
          <cell r="BK26">
            <v>0</v>
          </cell>
          <cell r="BL26">
            <v>0</v>
          </cell>
          <cell r="BM26">
            <v>0</v>
          </cell>
          <cell r="BN26">
            <v>0</v>
          </cell>
          <cell r="BO26">
            <v>0</v>
          </cell>
          <cell r="BP26">
            <v>0</v>
          </cell>
          <cell r="BQ26">
            <v>0</v>
          </cell>
          <cell r="BR26">
            <v>0</v>
          </cell>
        </row>
        <row r="27">
          <cell r="AV27">
            <v>18987.34</v>
          </cell>
          <cell r="AW27">
            <v>620</v>
          </cell>
          <cell r="AX27">
            <v>-620</v>
          </cell>
          <cell r="AY27">
            <v>0</v>
          </cell>
          <cell r="AZ27">
            <v>18987.34</v>
          </cell>
          <cell r="BG27">
            <v>0</v>
          </cell>
          <cell r="BH27">
            <v>18987.34</v>
          </cell>
          <cell r="BI27">
            <v>18987.34</v>
          </cell>
          <cell r="BJ27">
            <v>19947.34</v>
          </cell>
          <cell r="BK27">
            <v>20567.34</v>
          </cell>
          <cell r="BL27">
            <v>19607.34</v>
          </cell>
          <cell r="BM27">
            <v>18987.34</v>
          </cell>
          <cell r="BN27">
            <v>18987.34</v>
          </cell>
          <cell r="BO27">
            <v>18987.34</v>
          </cell>
          <cell r="BP27">
            <v>18987.34</v>
          </cell>
          <cell r="BQ27">
            <v>18987.34</v>
          </cell>
          <cell r="BR27">
            <v>18987.34</v>
          </cell>
        </row>
        <row r="28">
          <cell r="AV28">
            <v>4350</v>
          </cell>
          <cell r="AW28">
            <v>75600</v>
          </cell>
          <cell r="AX28">
            <v>111212.36</v>
          </cell>
          <cell r="AY28">
            <v>0</v>
          </cell>
          <cell r="AZ28">
            <v>191162.36</v>
          </cell>
          <cell r="BG28">
            <v>2900</v>
          </cell>
          <cell r="BH28">
            <v>2900</v>
          </cell>
          <cell r="BI28">
            <v>4350</v>
          </cell>
          <cell r="BJ28">
            <v>32050</v>
          </cell>
          <cell r="BK28">
            <v>35500</v>
          </cell>
          <cell r="BL28">
            <v>79950</v>
          </cell>
          <cell r="BM28">
            <v>82900</v>
          </cell>
          <cell r="BN28">
            <v>87850</v>
          </cell>
          <cell r="BO28">
            <v>191162.36</v>
          </cell>
          <cell r="BP28">
            <v>191162.36</v>
          </cell>
          <cell r="BQ28">
            <v>191162.36</v>
          </cell>
          <cell r="BR28">
            <v>191162.36</v>
          </cell>
        </row>
        <row r="29">
          <cell r="AV29">
            <v>10405</v>
          </cell>
          <cell r="AW29">
            <v>0</v>
          </cell>
          <cell r="AX29">
            <v>5820.67</v>
          </cell>
          <cell r="AY29">
            <v>40000</v>
          </cell>
          <cell r="AZ29">
            <v>56225.67</v>
          </cell>
          <cell r="BG29">
            <v>10405</v>
          </cell>
          <cell r="BH29">
            <v>10405</v>
          </cell>
          <cell r="BI29">
            <v>10405</v>
          </cell>
          <cell r="BJ29">
            <v>10405</v>
          </cell>
          <cell r="BK29">
            <v>10405</v>
          </cell>
          <cell r="BL29">
            <v>10405</v>
          </cell>
          <cell r="BM29">
            <v>12034.28</v>
          </cell>
          <cell r="BN29">
            <v>12034.28</v>
          </cell>
          <cell r="BO29">
            <v>16225.670000000002</v>
          </cell>
          <cell r="BP29">
            <v>16225.670000000002</v>
          </cell>
          <cell r="BQ29">
            <v>16225.670000000002</v>
          </cell>
          <cell r="BR29">
            <v>56225.67</v>
          </cell>
        </row>
        <row r="30">
          <cell r="AV30">
            <v>89468.249999999985</v>
          </cell>
          <cell r="AW30">
            <v>72919.419999999984</v>
          </cell>
          <cell r="AX30">
            <v>65529.29</v>
          </cell>
          <cell r="AY30">
            <v>375000</v>
          </cell>
          <cell r="AZ30">
            <v>602916.96</v>
          </cell>
          <cell r="BG30">
            <v>2320.6100000000006</v>
          </cell>
          <cell r="BH30">
            <v>2828.6100000000006</v>
          </cell>
          <cell r="BI30">
            <v>89468.249999999985</v>
          </cell>
          <cell r="BJ30">
            <v>129237.95999999999</v>
          </cell>
          <cell r="BK30">
            <v>162387.66999999998</v>
          </cell>
          <cell r="BL30">
            <v>162387.66999999998</v>
          </cell>
          <cell r="BM30">
            <v>182640.02</v>
          </cell>
          <cell r="BN30">
            <v>190169.53</v>
          </cell>
          <cell r="BO30">
            <v>227916.96</v>
          </cell>
          <cell r="BP30">
            <v>252916.96</v>
          </cell>
          <cell r="BQ30">
            <v>427916.95999999996</v>
          </cell>
          <cell r="BR30">
            <v>602916.96</v>
          </cell>
        </row>
        <row r="31">
          <cell r="AV31">
            <v>26821.31</v>
          </cell>
          <cell r="AW31">
            <v>19700.240000000002</v>
          </cell>
          <cell r="AX31">
            <v>13699.24</v>
          </cell>
          <cell r="AY31">
            <v>24000</v>
          </cell>
          <cell r="AZ31">
            <v>84220.790000000008</v>
          </cell>
          <cell r="BG31">
            <v>5082.5200000000004</v>
          </cell>
          <cell r="BH31">
            <v>25639.34</v>
          </cell>
          <cell r="BI31">
            <v>26821.31</v>
          </cell>
          <cell r="BJ31">
            <v>30865.66</v>
          </cell>
          <cell r="BK31">
            <v>39718.83</v>
          </cell>
          <cell r="BL31">
            <v>46521.55</v>
          </cell>
          <cell r="BM31">
            <v>51936.100000000006</v>
          </cell>
          <cell r="BN31">
            <v>59567.37000000001</v>
          </cell>
          <cell r="BO31">
            <v>60220.790000000008</v>
          </cell>
          <cell r="BP31">
            <v>68220.790000000008</v>
          </cell>
          <cell r="BQ31">
            <v>76220.790000000008</v>
          </cell>
          <cell r="BR31">
            <v>84220.790000000008</v>
          </cell>
        </row>
        <row r="32">
          <cell r="AV32">
            <v>0</v>
          </cell>
          <cell r="AW32">
            <v>0</v>
          </cell>
          <cell r="AX32">
            <v>0</v>
          </cell>
          <cell r="AY32">
            <v>0</v>
          </cell>
          <cell r="AZ32">
            <v>0</v>
          </cell>
          <cell r="BG32">
            <v>0</v>
          </cell>
          <cell r="BH32">
            <v>0</v>
          </cell>
          <cell r="BI32">
            <v>0</v>
          </cell>
          <cell r="BJ32">
            <v>0</v>
          </cell>
          <cell r="BK32">
            <v>0</v>
          </cell>
          <cell r="BL32">
            <v>0</v>
          </cell>
          <cell r="BM32">
            <v>0</v>
          </cell>
          <cell r="BN32">
            <v>0</v>
          </cell>
          <cell r="BO32">
            <v>0</v>
          </cell>
          <cell r="BP32">
            <v>0</v>
          </cell>
          <cell r="BQ32">
            <v>0</v>
          </cell>
          <cell r="BR32">
            <v>0</v>
          </cell>
        </row>
        <row r="33">
          <cell r="AV33">
            <v>0</v>
          </cell>
          <cell r="AW33">
            <v>0</v>
          </cell>
          <cell r="AX33">
            <v>0</v>
          </cell>
          <cell r="AY33">
            <v>0</v>
          </cell>
          <cell r="AZ33">
            <v>0</v>
          </cell>
          <cell r="BG33">
            <v>0</v>
          </cell>
          <cell r="BH33">
            <v>0</v>
          </cell>
          <cell r="BI33">
            <v>0</v>
          </cell>
          <cell r="BJ33">
            <v>0</v>
          </cell>
          <cell r="BK33">
            <v>0</v>
          </cell>
          <cell r="BL33">
            <v>0</v>
          </cell>
          <cell r="BM33">
            <v>0</v>
          </cell>
          <cell r="BN33">
            <v>0</v>
          </cell>
          <cell r="BO33">
            <v>0</v>
          </cell>
          <cell r="BP33">
            <v>0</v>
          </cell>
          <cell r="BQ33">
            <v>0</v>
          </cell>
          <cell r="BR33">
            <v>0</v>
          </cell>
        </row>
        <row r="34">
          <cell r="AV34">
            <v>0</v>
          </cell>
          <cell r="AW34">
            <v>0</v>
          </cell>
          <cell r="AX34">
            <v>0</v>
          </cell>
          <cell r="AY34">
            <v>0</v>
          </cell>
          <cell r="AZ34">
            <v>0</v>
          </cell>
          <cell r="BG34">
            <v>0</v>
          </cell>
          <cell r="BH34">
            <v>0</v>
          </cell>
          <cell r="BI34">
            <v>0</v>
          </cell>
          <cell r="BJ34">
            <v>0</v>
          </cell>
          <cell r="BK34">
            <v>0</v>
          </cell>
          <cell r="BL34">
            <v>0</v>
          </cell>
          <cell r="BM34">
            <v>0</v>
          </cell>
          <cell r="BN34">
            <v>0</v>
          </cell>
          <cell r="BO34">
            <v>0</v>
          </cell>
          <cell r="BP34">
            <v>0</v>
          </cell>
          <cell r="BQ34">
            <v>0</v>
          </cell>
          <cell r="BR34">
            <v>0</v>
          </cell>
        </row>
        <row r="35">
          <cell r="AV35">
            <v>0</v>
          </cell>
          <cell r="AW35">
            <v>0</v>
          </cell>
          <cell r="AX35">
            <v>0</v>
          </cell>
          <cell r="AY35">
            <v>0</v>
          </cell>
          <cell r="AZ35">
            <v>0</v>
          </cell>
          <cell r="BG35">
            <v>0</v>
          </cell>
          <cell r="BH35">
            <v>0</v>
          </cell>
          <cell r="BI35">
            <v>0</v>
          </cell>
          <cell r="BJ35">
            <v>0</v>
          </cell>
          <cell r="BK35">
            <v>0</v>
          </cell>
          <cell r="BL35">
            <v>0</v>
          </cell>
          <cell r="BM35">
            <v>0</v>
          </cell>
          <cell r="BN35">
            <v>0</v>
          </cell>
          <cell r="BO35">
            <v>0</v>
          </cell>
          <cell r="BP35">
            <v>0</v>
          </cell>
          <cell r="BQ35">
            <v>0</v>
          </cell>
          <cell r="BR35">
            <v>0</v>
          </cell>
        </row>
        <row r="36">
          <cell r="AV36">
            <v>0</v>
          </cell>
          <cell r="AW36">
            <v>0</v>
          </cell>
          <cell r="AX36">
            <v>0</v>
          </cell>
          <cell r="AY36">
            <v>0</v>
          </cell>
          <cell r="AZ36">
            <v>0</v>
          </cell>
          <cell r="BG36">
            <v>0</v>
          </cell>
          <cell r="BH36">
            <v>0</v>
          </cell>
          <cell r="BI36">
            <v>0</v>
          </cell>
          <cell r="BJ36">
            <v>0</v>
          </cell>
          <cell r="BK36">
            <v>0</v>
          </cell>
          <cell r="BL36">
            <v>0</v>
          </cell>
          <cell r="BM36">
            <v>0</v>
          </cell>
          <cell r="BN36">
            <v>0</v>
          </cell>
          <cell r="BO36">
            <v>0</v>
          </cell>
          <cell r="BP36">
            <v>0</v>
          </cell>
          <cell r="BQ36">
            <v>0</v>
          </cell>
          <cell r="BR36">
            <v>0</v>
          </cell>
        </row>
        <row r="37">
          <cell r="AV37">
            <v>29004.53</v>
          </cell>
          <cell r="AW37">
            <v>19652.169999999998</v>
          </cell>
          <cell r="AX37">
            <v>14377.25</v>
          </cell>
          <cell r="AY37">
            <v>324000</v>
          </cell>
          <cell r="AZ37">
            <v>387033.95</v>
          </cell>
          <cell r="BG37">
            <v>8555.1</v>
          </cell>
          <cell r="BH37">
            <v>22129.739999999998</v>
          </cell>
          <cell r="BI37">
            <v>29004.53</v>
          </cell>
          <cell r="BJ37">
            <v>36134.33</v>
          </cell>
          <cell r="BK37">
            <v>46355.4</v>
          </cell>
          <cell r="BL37">
            <v>48656.700000000004</v>
          </cell>
          <cell r="BM37">
            <v>51527.61</v>
          </cell>
          <cell r="BN37">
            <v>55762.21</v>
          </cell>
          <cell r="BO37">
            <v>63033.95</v>
          </cell>
          <cell r="BP37">
            <v>71033.95</v>
          </cell>
          <cell r="BQ37">
            <v>229033.95</v>
          </cell>
          <cell r="BR37">
            <v>387033.95</v>
          </cell>
        </row>
        <row r="38">
          <cell r="AV38">
            <v>60000</v>
          </cell>
          <cell r="AW38">
            <v>0</v>
          </cell>
          <cell r="AX38">
            <v>0</v>
          </cell>
          <cell r="AY38">
            <v>2663258.1</v>
          </cell>
          <cell r="AZ38">
            <v>2723258.1</v>
          </cell>
          <cell r="BG38">
            <v>0</v>
          </cell>
          <cell r="BH38">
            <v>60000</v>
          </cell>
          <cell r="BI38">
            <v>60000</v>
          </cell>
          <cell r="BJ38">
            <v>60000</v>
          </cell>
          <cell r="BK38">
            <v>60000</v>
          </cell>
          <cell r="BL38">
            <v>60000</v>
          </cell>
          <cell r="BM38">
            <v>60000</v>
          </cell>
          <cell r="BN38">
            <v>60000</v>
          </cell>
          <cell r="BO38">
            <v>60000</v>
          </cell>
          <cell r="BP38">
            <v>60000</v>
          </cell>
          <cell r="BQ38">
            <v>1803258.1</v>
          </cell>
          <cell r="BR38">
            <v>2723258.1</v>
          </cell>
        </row>
        <row r="39">
          <cell r="AV39">
            <v>0</v>
          </cell>
          <cell r="AW39">
            <v>0</v>
          </cell>
          <cell r="AX39">
            <v>0</v>
          </cell>
          <cell r="AY39">
            <v>0</v>
          </cell>
          <cell r="AZ39">
            <v>0</v>
          </cell>
          <cell r="BG39">
            <v>0</v>
          </cell>
          <cell r="BH39">
            <v>0</v>
          </cell>
          <cell r="BI39">
            <v>0</v>
          </cell>
          <cell r="BJ39">
            <v>0</v>
          </cell>
          <cell r="BK39">
            <v>0</v>
          </cell>
          <cell r="BL39">
            <v>0</v>
          </cell>
          <cell r="BM39">
            <v>0</v>
          </cell>
          <cell r="BN39">
            <v>0</v>
          </cell>
          <cell r="BO39">
            <v>0</v>
          </cell>
          <cell r="BP39">
            <v>0</v>
          </cell>
          <cell r="BQ39">
            <v>0</v>
          </cell>
          <cell r="BR39">
            <v>0</v>
          </cell>
        </row>
        <row r="40">
          <cell r="AV40">
            <v>0</v>
          </cell>
          <cell r="AW40">
            <v>0</v>
          </cell>
          <cell r="AX40">
            <v>0</v>
          </cell>
          <cell r="AY40">
            <v>0</v>
          </cell>
          <cell r="AZ40">
            <v>0</v>
          </cell>
          <cell r="BG40">
            <v>0</v>
          </cell>
          <cell r="BH40">
            <v>0</v>
          </cell>
          <cell r="BI40">
            <v>0</v>
          </cell>
          <cell r="BJ40">
            <v>0</v>
          </cell>
          <cell r="BK40">
            <v>0</v>
          </cell>
          <cell r="BL40">
            <v>0</v>
          </cell>
          <cell r="BM40">
            <v>0</v>
          </cell>
          <cell r="BN40">
            <v>0</v>
          </cell>
          <cell r="BO40">
            <v>0</v>
          </cell>
          <cell r="BP40">
            <v>0</v>
          </cell>
          <cell r="BQ40">
            <v>0</v>
          </cell>
          <cell r="BR40">
            <v>0</v>
          </cell>
        </row>
        <row r="41">
          <cell r="AV41">
            <v>-5000</v>
          </cell>
          <cell r="AW41">
            <v>0</v>
          </cell>
          <cell r="AX41">
            <v>0</v>
          </cell>
          <cell r="AY41">
            <v>839000</v>
          </cell>
          <cell r="AZ41">
            <v>834000</v>
          </cell>
          <cell r="BG41">
            <v>-5000</v>
          </cell>
          <cell r="BH41">
            <v>-5000</v>
          </cell>
          <cell r="BI41">
            <v>-5000</v>
          </cell>
          <cell r="BJ41">
            <v>-5000</v>
          </cell>
          <cell r="BK41">
            <v>-5000</v>
          </cell>
          <cell r="BL41">
            <v>-5000</v>
          </cell>
          <cell r="BM41">
            <v>-5000</v>
          </cell>
          <cell r="BN41">
            <v>-5000</v>
          </cell>
          <cell r="BO41">
            <v>-5000</v>
          </cell>
          <cell r="BP41">
            <v>-5000</v>
          </cell>
          <cell r="BQ41">
            <v>-5000</v>
          </cell>
          <cell r="BR41">
            <v>834000</v>
          </cell>
        </row>
        <row r="42">
          <cell r="AV42">
            <v>0</v>
          </cell>
          <cell r="AW42">
            <v>0</v>
          </cell>
          <cell r="AX42">
            <v>0</v>
          </cell>
          <cell r="AY42">
            <v>0</v>
          </cell>
          <cell r="AZ42">
            <v>0</v>
          </cell>
          <cell r="BG42">
            <v>0</v>
          </cell>
          <cell r="BH42">
            <v>0</v>
          </cell>
          <cell r="BI42">
            <v>0</v>
          </cell>
          <cell r="BJ42">
            <v>0</v>
          </cell>
          <cell r="BK42">
            <v>0</v>
          </cell>
          <cell r="BL42">
            <v>0</v>
          </cell>
          <cell r="BM42">
            <v>0</v>
          </cell>
          <cell r="BN42">
            <v>0</v>
          </cell>
          <cell r="BO42">
            <v>0</v>
          </cell>
          <cell r="BP42">
            <v>0</v>
          </cell>
          <cell r="BQ42">
            <v>0</v>
          </cell>
          <cell r="BR42">
            <v>0</v>
          </cell>
        </row>
        <row r="43">
          <cell r="AV43">
            <v>80341.100000000006</v>
          </cell>
          <cell r="AW43">
            <v>11679.15</v>
          </cell>
          <cell r="AX43">
            <v>0</v>
          </cell>
          <cell r="AY43">
            <v>60000</v>
          </cell>
          <cell r="AZ43">
            <v>152020.25</v>
          </cell>
          <cell r="BG43">
            <v>72843</v>
          </cell>
          <cell r="BH43">
            <v>80341.100000000006</v>
          </cell>
          <cell r="BI43">
            <v>80341.100000000006</v>
          </cell>
          <cell r="BJ43">
            <v>80341.100000000006</v>
          </cell>
          <cell r="BK43">
            <v>80341.100000000006</v>
          </cell>
          <cell r="BL43">
            <v>92020.25</v>
          </cell>
          <cell r="BM43">
            <v>92020.25</v>
          </cell>
          <cell r="BN43">
            <v>92020.25</v>
          </cell>
          <cell r="BO43">
            <v>92020.25</v>
          </cell>
          <cell r="BP43">
            <v>112020.25</v>
          </cell>
          <cell r="BQ43">
            <v>132020.25</v>
          </cell>
          <cell r="BR43">
            <v>152020.25</v>
          </cell>
        </row>
        <row r="44">
          <cell r="AV44">
            <v>4475.41</v>
          </cell>
          <cell r="AW44">
            <v>4475.41</v>
          </cell>
          <cell r="AX44">
            <v>4524.59</v>
          </cell>
          <cell r="AY44">
            <v>5221.3116666666656</v>
          </cell>
          <cell r="AZ44">
            <v>18696.721666666665</v>
          </cell>
          <cell r="BG44">
            <v>0</v>
          </cell>
          <cell r="BH44">
            <v>0</v>
          </cell>
          <cell r="BI44">
            <v>4475.41</v>
          </cell>
          <cell r="BJ44">
            <v>4475.41</v>
          </cell>
          <cell r="BK44">
            <v>4475.41</v>
          </cell>
          <cell r="BL44">
            <v>8950.82</v>
          </cell>
          <cell r="BM44">
            <v>8950.82</v>
          </cell>
          <cell r="BN44">
            <v>8950.82</v>
          </cell>
          <cell r="BO44">
            <v>13475.41</v>
          </cell>
          <cell r="BP44">
            <v>13475.41</v>
          </cell>
          <cell r="BQ44">
            <v>13475.41</v>
          </cell>
          <cell r="BR44">
            <v>18696.721666666665</v>
          </cell>
        </row>
        <row r="45">
          <cell r="AV45">
            <v>0</v>
          </cell>
          <cell r="AW45">
            <v>0</v>
          </cell>
          <cell r="AX45">
            <v>0</v>
          </cell>
          <cell r="AY45">
            <v>0</v>
          </cell>
          <cell r="AZ45">
            <v>0</v>
          </cell>
          <cell r="BG45">
            <v>0</v>
          </cell>
          <cell r="BH45">
            <v>0</v>
          </cell>
          <cell r="BI45">
            <v>0</v>
          </cell>
          <cell r="BJ45">
            <v>0</v>
          </cell>
          <cell r="BK45">
            <v>0</v>
          </cell>
          <cell r="BL45">
            <v>0</v>
          </cell>
          <cell r="BM45">
            <v>0</v>
          </cell>
          <cell r="BN45">
            <v>0</v>
          </cell>
          <cell r="BO45">
            <v>0</v>
          </cell>
          <cell r="BP45">
            <v>0</v>
          </cell>
          <cell r="BQ45">
            <v>0</v>
          </cell>
          <cell r="BR45">
            <v>0</v>
          </cell>
        </row>
        <row r="46">
          <cell r="AV46">
            <v>0</v>
          </cell>
          <cell r="AW46">
            <v>0</v>
          </cell>
          <cell r="AX46">
            <v>0</v>
          </cell>
          <cell r="AY46">
            <v>0</v>
          </cell>
          <cell r="AZ46">
            <v>0</v>
          </cell>
          <cell r="BG46">
            <v>0</v>
          </cell>
          <cell r="BH46">
            <v>0</v>
          </cell>
          <cell r="BI46">
            <v>0</v>
          </cell>
          <cell r="BJ46">
            <v>0</v>
          </cell>
          <cell r="BK46">
            <v>0</v>
          </cell>
          <cell r="BL46">
            <v>0</v>
          </cell>
          <cell r="BM46">
            <v>0</v>
          </cell>
          <cell r="BN46">
            <v>0</v>
          </cell>
          <cell r="BO46">
            <v>0</v>
          </cell>
          <cell r="BP46">
            <v>0</v>
          </cell>
          <cell r="BQ46">
            <v>0</v>
          </cell>
          <cell r="BR46">
            <v>0</v>
          </cell>
        </row>
        <row r="47">
          <cell r="AV47">
            <v>0</v>
          </cell>
          <cell r="AW47">
            <v>0</v>
          </cell>
          <cell r="AX47">
            <v>0</v>
          </cell>
          <cell r="AY47">
            <v>0</v>
          </cell>
          <cell r="AZ47">
            <v>0</v>
          </cell>
          <cell r="BG47">
            <v>0</v>
          </cell>
          <cell r="BH47">
            <v>0</v>
          </cell>
          <cell r="BI47">
            <v>0</v>
          </cell>
          <cell r="BJ47">
            <v>0</v>
          </cell>
          <cell r="BK47">
            <v>0</v>
          </cell>
          <cell r="BL47">
            <v>0</v>
          </cell>
          <cell r="BM47">
            <v>0</v>
          </cell>
          <cell r="BN47">
            <v>0</v>
          </cell>
          <cell r="BO47">
            <v>0</v>
          </cell>
          <cell r="BP47">
            <v>0</v>
          </cell>
          <cell r="BQ47">
            <v>0</v>
          </cell>
          <cell r="BR47">
            <v>0</v>
          </cell>
        </row>
        <row r="48">
          <cell r="AV48">
            <v>417286.71999999991</v>
          </cell>
          <cell r="AW48">
            <v>297619.94999999995</v>
          </cell>
          <cell r="AX48">
            <v>351158.65</v>
          </cell>
          <cell r="AY48">
            <v>4506867.7716666665</v>
          </cell>
          <cell r="AZ48">
            <v>5572933.0916666668</v>
          </cell>
          <cell r="BG48">
            <v>66108.36</v>
          </cell>
          <cell r="BH48">
            <v>269180</v>
          </cell>
          <cell r="BI48">
            <v>417286.71999999991</v>
          </cell>
          <cell r="BJ48">
            <v>559458.54</v>
          </cell>
          <cell r="BK48">
            <v>628791</v>
          </cell>
          <cell r="BL48">
            <v>714906.66999999993</v>
          </cell>
          <cell r="BM48">
            <v>797280.27</v>
          </cell>
          <cell r="BN48">
            <v>852274.17999999993</v>
          </cell>
          <cell r="BO48">
            <v>1066065.32</v>
          </cell>
          <cell r="BP48">
            <v>1254453.68</v>
          </cell>
          <cell r="BQ48">
            <v>3390711.7800000003</v>
          </cell>
          <cell r="BR48">
            <v>5572933.0916666668</v>
          </cell>
        </row>
        <row r="50">
          <cell r="AV50">
            <v>417286.71999999991</v>
          </cell>
          <cell r="AW50">
            <v>297619.94999999995</v>
          </cell>
          <cell r="AX50">
            <v>351158.65</v>
          </cell>
          <cell r="AY50">
            <v>4506867.7716666665</v>
          </cell>
          <cell r="AZ50">
            <v>5572933.0916666668</v>
          </cell>
          <cell r="BG50">
            <v>66108.36</v>
          </cell>
          <cell r="BH50">
            <v>269180</v>
          </cell>
          <cell r="BI50">
            <v>417286.71999999991</v>
          </cell>
          <cell r="BJ50">
            <v>559458.54</v>
          </cell>
          <cell r="BK50">
            <v>628791</v>
          </cell>
          <cell r="BL50">
            <v>714906.66999999993</v>
          </cell>
          <cell r="BM50">
            <v>797280.27</v>
          </cell>
          <cell r="BN50">
            <v>852274.17999999993</v>
          </cell>
          <cell r="BO50">
            <v>1066065.32</v>
          </cell>
          <cell r="BP50">
            <v>1254453.68</v>
          </cell>
          <cell r="BQ50">
            <v>3390711.7800000003</v>
          </cell>
          <cell r="BR50">
            <v>5572933.0916666668</v>
          </cell>
        </row>
        <row r="55">
          <cell r="AV55">
            <v>0</v>
          </cell>
          <cell r="AW55">
            <v>0</v>
          </cell>
          <cell r="AX55">
            <v>0</v>
          </cell>
          <cell r="AY55">
            <v>0</v>
          </cell>
          <cell r="AZ55">
            <v>0</v>
          </cell>
        </row>
        <row r="56">
          <cell r="AV56">
            <v>277470.20999999996</v>
          </cell>
          <cell r="AW56">
            <v>281465.38999999996</v>
          </cell>
          <cell r="AX56">
            <v>346634.06000000006</v>
          </cell>
          <cell r="AY56">
            <v>939388.36</v>
          </cell>
          <cell r="AZ56">
            <v>1844958.02</v>
          </cell>
        </row>
        <row r="57">
          <cell r="AV57">
            <v>55000</v>
          </cell>
          <cell r="AW57">
            <v>0</v>
          </cell>
          <cell r="AX57">
            <v>0</v>
          </cell>
          <cell r="AY57">
            <v>10817051</v>
          </cell>
          <cell r="AZ57">
            <v>10872051</v>
          </cell>
        </row>
      </sheetData>
      <sheetData sheetId="2">
        <row r="6">
          <cell r="BG6">
            <v>1</v>
          </cell>
          <cell r="BH6">
            <v>2</v>
          </cell>
          <cell r="BI6">
            <v>3</v>
          </cell>
          <cell r="BJ6">
            <v>4</v>
          </cell>
          <cell r="BK6">
            <v>5</v>
          </cell>
          <cell r="BL6">
            <v>6</v>
          </cell>
          <cell r="BM6">
            <v>7</v>
          </cell>
          <cell r="BN6">
            <v>8</v>
          </cell>
          <cell r="BO6">
            <v>9</v>
          </cell>
          <cell r="BP6">
            <v>10</v>
          </cell>
          <cell r="BQ6">
            <v>11</v>
          </cell>
          <cell r="BR6">
            <v>12</v>
          </cell>
        </row>
        <row r="7">
          <cell r="BG7">
            <v>40939</v>
          </cell>
          <cell r="BH7">
            <v>40967</v>
          </cell>
          <cell r="BI7">
            <v>40999</v>
          </cell>
          <cell r="BJ7">
            <v>41029</v>
          </cell>
          <cell r="BK7">
            <v>41060</v>
          </cell>
          <cell r="BL7">
            <v>41090</v>
          </cell>
          <cell r="BM7">
            <v>41121</v>
          </cell>
          <cell r="BN7">
            <v>41152</v>
          </cell>
          <cell r="BO7">
            <v>41182</v>
          </cell>
          <cell r="BP7">
            <v>41213</v>
          </cell>
          <cell r="BQ7">
            <v>41243</v>
          </cell>
          <cell r="BR7">
            <v>41274</v>
          </cell>
        </row>
        <row r="8">
          <cell r="BG8" t="str">
            <v>Budget</v>
          </cell>
          <cell r="BH8" t="str">
            <v>Budget</v>
          </cell>
          <cell r="BI8" t="str">
            <v>Budget</v>
          </cell>
          <cell r="BJ8" t="str">
            <v>Budget</v>
          </cell>
          <cell r="BK8" t="str">
            <v>Budget</v>
          </cell>
          <cell r="BL8" t="str">
            <v>Budget</v>
          </cell>
          <cell r="BM8" t="str">
            <v>Budget</v>
          </cell>
          <cell r="BN8" t="str">
            <v>Budget</v>
          </cell>
          <cell r="BO8" t="str">
            <v>Budget</v>
          </cell>
          <cell r="BP8" t="str">
            <v>Budget</v>
          </cell>
          <cell r="BQ8" t="str">
            <v>Budget</v>
          </cell>
          <cell r="BR8" t="str">
            <v>Budget</v>
          </cell>
        </row>
        <row r="9">
          <cell r="BG9" t="str">
            <v>YTD</v>
          </cell>
          <cell r="BH9" t="str">
            <v>YTD</v>
          </cell>
          <cell r="BI9" t="str">
            <v>YTD</v>
          </cell>
          <cell r="BJ9" t="str">
            <v>YTD</v>
          </cell>
          <cell r="BK9" t="str">
            <v>YTD</v>
          </cell>
          <cell r="BL9" t="str">
            <v>YTD</v>
          </cell>
          <cell r="BM9" t="str">
            <v>YTD</v>
          </cell>
          <cell r="BN9" t="str">
            <v>YTD</v>
          </cell>
          <cell r="BO9" t="str">
            <v>YTD</v>
          </cell>
          <cell r="BP9" t="str">
            <v>YTD</v>
          </cell>
          <cell r="BQ9" t="str">
            <v>YTD</v>
          </cell>
          <cell r="BR9" t="str">
            <v>YTD</v>
          </cell>
        </row>
        <row r="10">
          <cell r="BG10">
            <v>0</v>
          </cell>
          <cell r="BH10">
            <v>0</v>
          </cell>
          <cell r="BI10">
            <v>0</v>
          </cell>
          <cell r="BJ10">
            <v>0</v>
          </cell>
          <cell r="BK10">
            <v>0</v>
          </cell>
          <cell r="BL10">
            <v>0</v>
          </cell>
          <cell r="BM10">
            <v>0</v>
          </cell>
          <cell r="BN10">
            <v>0</v>
          </cell>
          <cell r="BO10">
            <v>0</v>
          </cell>
          <cell r="BP10">
            <v>0</v>
          </cell>
          <cell r="BQ10">
            <v>0</v>
          </cell>
          <cell r="BR10">
            <v>0</v>
          </cell>
        </row>
        <row r="11">
          <cell r="BG11">
            <v>0</v>
          </cell>
          <cell r="BH11">
            <v>0</v>
          </cell>
          <cell r="BI11">
            <v>0</v>
          </cell>
          <cell r="BJ11">
            <v>0</v>
          </cell>
          <cell r="BK11">
            <v>0</v>
          </cell>
          <cell r="BL11">
            <v>0</v>
          </cell>
          <cell r="BM11">
            <v>0</v>
          </cell>
          <cell r="BN11">
            <v>0</v>
          </cell>
          <cell r="BO11">
            <v>0</v>
          </cell>
          <cell r="BP11">
            <v>0</v>
          </cell>
          <cell r="BQ11">
            <v>0</v>
          </cell>
          <cell r="BR11">
            <v>0</v>
          </cell>
        </row>
        <row r="12">
          <cell r="BG12">
            <v>0</v>
          </cell>
          <cell r="BH12">
            <v>0</v>
          </cell>
          <cell r="BI12">
            <v>0</v>
          </cell>
          <cell r="BJ12">
            <v>0</v>
          </cell>
          <cell r="BK12">
            <v>0</v>
          </cell>
          <cell r="BL12">
            <v>0</v>
          </cell>
          <cell r="BM12">
            <v>0</v>
          </cell>
          <cell r="BN12">
            <v>0</v>
          </cell>
          <cell r="BO12">
            <v>0</v>
          </cell>
          <cell r="BP12">
            <v>0</v>
          </cell>
          <cell r="BQ12">
            <v>0</v>
          </cell>
          <cell r="BR12">
            <v>0</v>
          </cell>
        </row>
        <row r="13">
          <cell r="BG13">
            <v>0</v>
          </cell>
          <cell r="BH13">
            <v>0</v>
          </cell>
          <cell r="BI13">
            <v>0</v>
          </cell>
          <cell r="BJ13">
            <v>0</v>
          </cell>
          <cell r="BK13">
            <v>0</v>
          </cell>
          <cell r="BL13">
            <v>0</v>
          </cell>
          <cell r="BM13">
            <v>0</v>
          </cell>
          <cell r="BN13">
            <v>0</v>
          </cell>
          <cell r="BO13">
            <v>0</v>
          </cell>
          <cell r="BP13">
            <v>0</v>
          </cell>
          <cell r="BQ13">
            <v>0</v>
          </cell>
          <cell r="BR13">
            <v>0</v>
          </cell>
        </row>
        <row r="14">
          <cell r="BG14">
            <v>0</v>
          </cell>
          <cell r="BH14">
            <v>0</v>
          </cell>
          <cell r="BI14">
            <v>0</v>
          </cell>
          <cell r="BJ14">
            <v>0</v>
          </cell>
          <cell r="BK14">
            <v>0</v>
          </cell>
          <cell r="BL14">
            <v>0</v>
          </cell>
          <cell r="BM14">
            <v>0</v>
          </cell>
          <cell r="BN14">
            <v>0</v>
          </cell>
          <cell r="BO14">
            <v>0</v>
          </cell>
          <cell r="BP14">
            <v>0</v>
          </cell>
          <cell r="BQ14">
            <v>0</v>
          </cell>
          <cell r="BR14">
            <v>0</v>
          </cell>
        </row>
        <row r="15">
          <cell r="BG15">
            <v>0</v>
          </cell>
          <cell r="BH15">
            <v>0</v>
          </cell>
          <cell r="BI15">
            <v>0</v>
          </cell>
          <cell r="BJ15">
            <v>0</v>
          </cell>
          <cell r="BK15">
            <v>0</v>
          </cell>
          <cell r="BL15">
            <v>0</v>
          </cell>
          <cell r="BM15">
            <v>0</v>
          </cell>
          <cell r="BN15">
            <v>0</v>
          </cell>
          <cell r="BO15">
            <v>0</v>
          </cell>
          <cell r="BP15">
            <v>0</v>
          </cell>
          <cell r="BQ15">
            <v>0</v>
          </cell>
          <cell r="BR15">
            <v>0</v>
          </cell>
        </row>
        <row r="16">
          <cell r="BG16">
            <v>0</v>
          </cell>
          <cell r="BH16">
            <v>0</v>
          </cell>
          <cell r="BI16">
            <v>0</v>
          </cell>
          <cell r="BJ16">
            <v>0</v>
          </cell>
          <cell r="BK16">
            <v>0</v>
          </cell>
          <cell r="BL16">
            <v>0</v>
          </cell>
          <cell r="BM16">
            <v>0</v>
          </cell>
          <cell r="BN16">
            <v>0</v>
          </cell>
          <cell r="BO16">
            <v>0</v>
          </cell>
          <cell r="BP16">
            <v>0</v>
          </cell>
          <cell r="BQ16">
            <v>0</v>
          </cell>
          <cell r="BR16">
            <v>0</v>
          </cell>
        </row>
        <row r="17">
          <cell r="BG17">
            <v>0</v>
          </cell>
          <cell r="BH17">
            <v>0</v>
          </cell>
          <cell r="BI17">
            <v>0</v>
          </cell>
          <cell r="BJ17">
            <v>0</v>
          </cell>
          <cell r="BK17">
            <v>0</v>
          </cell>
          <cell r="BL17">
            <v>0</v>
          </cell>
          <cell r="BM17">
            <v>0</v>
          </cell>
          <cell r="BN17">
            <v>0</v>
          </cell>
          <cell r="BO17">
            <v>0</v>
          </cell>
          <cell r="BP17">
            <v>0</v>
          </cell>
          <cell r="BQ17">
            <v>0</v>
          </cell>
          <cell r="BR17">
            <v>0</v>
          </cell>
        </row>
        <row r="20">
          <cell r="BG20">
            <v>2000</v>
          </cell>
          <cell r="BH20">
            <v>4000</v>
          </cell>
          <cell r="BI20">
            <v>6000</v>
          </cell>
          <cell r="BJ20">
            <v>8000</v>
          </cell>
          <cell r="BK20">
            <v>10000</v>
          </cell>
          <cell r="BL20">
            <v>12000</v>
          </cell>
          <cell r="BM20">
            <v>12000</v>
          </cell>
          <cell r="BN20">
            <v>12000</v>
          </cell>
          <cell r="BO20">
            <v>12000</v>
          </cell>
          <cell r="BP20">
            <v>12000</v>
          </cell>
          <cell r="BQ20">
            <v>12000</v>
          </cell>
          <cell r="BR20">
            <v>12000</v>
          </cell>
        </row>
        <row r="21">
          <cell r="BG21">
            <v>0</v>
          </cell>
          <cell r="BH21">
            <v>0</v>
          </cell>
          <cell r="BI21">
            <v>0</v>
          </cell>
          <cell r="BJ21">
            <v>0</v>
          </cell>
          <cell r="BK21">
            <v>0</v>
          </cell>
          <cell r="BL21">
            <v>0</v>
          </cell>
          <cell r="BM21">
            <v>0</v>
          </cell>
          <cell r="BN21">
            <v>0</v>
          </cell>
          <cell r="BO21">
            <v>0</v>
          </cell>
          <cell r="BP21">
            <v>0</v>
          </cell>
          <cell r="BQ21">
            <v>0</v>
          </cell>
          <cell r="BR21">
            <v>0</v>
          </cell>
        </row>
        <row r="22">
          <cell r="BG22">
            <v>0</v>
          </cell>
          <cell r="BH22">
            <v>0</v>
          </cell>
          <cell r="BI22">
            <v>0</v>
          </cell>
          <cell r="BJ22">
            <v>0</v>
          </cell>
          <cell r="BK22">
            <v>0</v>
          </cell>
          <cell r="BL22">
            <v>0</v>
          </cell>
          <cell r="BM22">
            <v>0</v>
          </cell>
          <cell r="BN22">
            <v>0</v>
          </cell>
          <cell r="BO22">
            <v>0</v>
          </cell>
          <cell r="BP22">
            <v>0</v>
          </cell>
          <cell r="BQ22">
            <v>0</v>
          </cell>
          <cell r="BR22">
            <v>0</v>
          </cell>
        </row>
        <row r="23">
          <cell r="BG23">
            <v>1605</v>
          </cell>
          <cell r="BH23">
            <v>3210</v>
          </cell>
          <cell r="BI23">
            <v>4815</v>
          </cell>
          <cell r="BJ23">
            <v>6420</v>
          </cell>
          <cell r="BK23">
            <v>8025</v>
          </cell>
          <cell r="BL23">
            <v>9630</v>
          </cell>
          <cell r="BM23">
            <v>9630</v>
          </cell>
          <cell r="BN23">
            <v>9630</v>
          </cell>
          <cell r="BO23">
            <v>9630</v>
          </cell>
          <cell r="BP23">
            <v>9630</v>
          </cell>
          <cell r="BQ23">
            <v>9630</v>
          </cell>
          <cell r="BR23">
            <v>9630</v>
          </cell>
        </row>
        <row r="24">
          <cell r="BG24">
            <v>20000</v>
          </cell>
          <cell r="BH24">
            <v>40000</v>
          </cell>
          <cell r="BI24">
            <v>60000</v>
          </cell>
          <cell r="BJ24">
            <v>80000</v>
          </cell>
          <cell r="BK24">
            <v>100000</v>
          </cell>
          <cell r="BL24">
            <v>120000</v>
          </cell>
          <cell r="BM24">
            <v>120000</v>
          </cell>
          <cell r="BN24">
            <v>120000</v>
          </cell>
          <cell r="BO24">
            <v>120000</v>
          </cell>
          <cell r="BP24">
            <v>120000</v>
          </cell>
          <cell r="BQ24">
            <v>120000</v>
          </cell>
          <cell r="BR24">
            <v>120000</v>
          </cell>
        </row>
        <row r="25">
          <cell r="BG25">
            <v>0</v>
          </cell>
          <cell r="BH25">
            <v>0</v>
          </cell>
          <cell r="BI25">
            <v>0</v>
          </cell>
          <cell r="BJ25">
            <v>0</v>
          </cell>
          <cell r="BK25">
            <v>0</v>
          </cell>
          <cell r="BL25">
            <v>0</v>
          </cell>
          <cell r="BM25">
            <v>0</v>
          </cell>
          <cell r="BN25">
            <v>0</v>
          </cell>
          <cell r="BO25">
            <v>0</v>
          </cell>
          <cell r="BP25">
            <v>0</v>
          </cell>
          <cell r="BQ25">
            <v>0</v>
          </cell>
          <cell r="BR25">
            <v>0</v>
          </cell>
        </row>
        <row r="26">
          <cell r="BG26">
            <v>0</v>
          </cell>
          <cell r="BH26">
            <v>0</v>
          </cell>
          <cell r="BI26">
            <v>0</v>
          </cell>
          <cell r="BJ26">
            <v>0</v>
          </cell>
          <cell r="BK26">
            <v>0</v>
          </cell>
          <cell r="BL26">
            <v>0</v>
          </cell>
          <cell r="BM26">
            <v>0</v>
          </cell>
          <cell r="BN26">
            <v>0</v>
          </cell>
          <cell r="BO26">
            <v>0</v>
          </cell>
          <cell r="BP26">
            <v>0</v>
          </cell>
          <cell r="BQ26">
            <v>0</v>
          </cell>
          <cell r="BR26">
            <v>0</v>
          </cell>
        </row>
        <row r="27">
          <cell r="BG27">
            <v>0</v>
          </cell>
          <cell r="BH27">
            <v>0</v>
          </cell>
          <cell r="BI27">
            <v>0</v>
          </cell>
          <cell r="BJ27">
            <v>0</v>
          </cell>
          <cell r="BK27">
            <v>0</v>
          </cell>
          <cell r="BL27">
            <v>0</v>
          </cell>
          <cell r="BM27">
            <v>0</v>
          </cell>
          <cell r="BN27">
            <v>0</v>
          </cell>
          <cell r="BO27">
            <v>0</v>
          </cell>
          <cell r="BP27">
            <v>0</v>
          </cell>
          <cell r="BQ27">
            <v>0</v>
          </cell>
          <cell r="BR27">
            <v>0</v>
          </cell>
        </row>
        <row r="28">
          <cell r="BG28">
            <v>100000</v>
          </cell>
          <cell r="BH28">
            <v>100000</v>
          </cell>
          <cell r="BI28">
            <v>100000</v>
          </cell>
          <cell r="BJ28">
            <v>100000</v>
          </cell>
          <cell r="BK28">
            <v>100000</v>
          </cell>
          <cell r="BL28">
            <v>100000</v>
          </cell>
          <cell r="BM28">
            <v>100000</v>
          </cell>
          <cell r="BN28">
            <v>100000</v>
          </cell>
          <cell r="BO28">
            <v>100000</v>
          </cell>
          <cell r="BP28">
            <v>100000</v>
          </cell>
          <cell r="BQ28">
            <v>100000</v>
          </cell>
          <cell r="BR28">
            <v>100000</v>
          </cell>
        </row>
        <row r="29">
          <cell r="BG29">
            <v>0</v>
          </cell>
          <cell r="BH29">
            <v>0</v>
          </cell>
          <cell r="BI29">
            <v>0</v>
          </cell>
          <cell r="BJ29">
            <v>0</v>
          </cell>
          <cell r="BK29">
            <v>0</v>
          </cell>
          <cell r="BL29">
            <v>0</v>
          </cell>
          <cell r="BM29">
            <v>0</v>
          </cell>
          <cell r="BN29">
            <v>0</v>
          </cell>
          <cell r="BO29">
            <v>0</v>
          </cell>
          <cell r="BP29">
            <v>0</v>
          </cell>
          <cell r="BQ29">
            <v>0</v>
          </cell>
          <cell r="BR29">
            <v>0</v>
          </cell>
        </row>
        <row r="30">
          <cell r="BG30">
            <v>20000</v>
          </cell>
          <cell r="BH30">
            <v>40000</v>
          </cell>
          <cell r="BI30">
            <v>60000</v>
          </cell>
          <cell r="BJ30">
            <v>80000</v>
          </cell>
          <cell r="BK30">
            <v>100000</v>
          </cell>
          <cell r="BL30">
            <v>120000</v>
          </cell>
          <cell r="BM30">
            <v>120000</v>
          </cell>
          <cell r="BN30">
            <v>120000</v>
          </cell>
          <cell r="BO30">
            <v>120000</v>
          </cell>
          <cell r="BP30">
            <v>120000</v>
          </cell>
          <cell r="BQ30">
            <v>120000</v>
          </cell>
          <cell r="BR30">
            <v>120000</v>
          </cell>
        </row>
        <row r="31">
          <cell r="BG31">
            <v>8000</v>
          </cell>
          <cell r="BH31">
            <v>16000</v>
          </cell>
          <cell r="BI31">
            <v>24000</v>
          </cell>
          <cell r="BJ31">
            <v>32000</v>
          </cell>
          <cell r="BK31">
            <v>40000</v>
          </cell>
          <cell r="BL31">
            <v>48000</v>
          </cell>
          <cell r="BM31">
            <v>48000</v>
          </cell>
          <cell r="BN31">
            <v>48000</v>
          </cell>
          <cell r="BO31">
            <v>48000</v>
          </cell>
          <cell r="BP31">
            <v>48000</v>
          </cell>
          <cell r="BQ31">
            <v>48000</v>
          </cell>
          <cell r="BR31">
            <v>48000</v>
          </cell>
        </row>
        <row r="32">
          <cell r="BG32">
            <v>0</v>
          </cell>
          <cell r="BH32">
            <v>0</v>
          </cell>
          <cell r="BI32">
            <v>0</v>
          </cell>
          <cell r="BJ32">
            <v>0</v>
          </cell>
          <cell r="BK32">
            <v>0</v>
          </cell>
          <cell r="BL32">
            <v>0</v>
          </cell>
          <cell r="BM32">
            <v>0</v>
          </cell>
          <cell r="BN32">
            <v>0</v>
          </cell>
          <cell r="BO32">
            <v>0</v>
          </cell>
          <cell r="BP32">
            <v>0</v>
          </cell>
          <cell r="BQ32">
            <v>0</v>
          </cell>
          <cell r="BR32">
            <v>0</v>
          </cell>
        </row>
        <row r="33">
          <cell r="BG33">
            <v>0</v>
          </cell>
          <cell r="BH33">
            <v>0</v>
          </cell>
          <cell r="BI33">
            <v>0</v>
          </cell>
          <cell r="BJ33">
            <v>0</v>
          </cell>
          <cell r="BK33">
            <v>0</v>
          </cell>
          <cell r="BL33">
            <v>0</v>
          </cell>
          <cell r="BM33">
            <v>0</v>
          </cell>
          <cell r="BN33">
            <v>0</v>
          </cell>
          <cell r="BO33">
            <v>0</v>
          </cell>
          <cell r="BP33">
            <v>0</v>
          </cell>
          <cell r="BQ33">
            <v>0</v>
          </cell>
          <cell r="BR33">
            <v>0</v>
          </cell>
        </row>
        <row r="34">
          <cell r="BG34">
            <v>0</v>
          </cell>
          <cell r="BH34">
            <v>0</v>
          </cell>
          <cell r="BI34">
            <v>0</v>
          </cell>
          <cell r="BJ34">
            <v>0</v>
          </cell>
          <cell r="BK34">
            <v>0</v>
          </cell>
          <cell r="BL34">
            <v>0</v>
          </cell>
          <cell r="BM34">
            <v>0</v>
          </cell>
          <cell r="BN34">
            <v>0</v>
          </cell>
          <cell r="BO34">
            <v>0</v>
          </cell>
          <cell r="BP34">
            <v>0</v>
          </cell>
          <cell r="BQ34">
            <v>0</v>
          </cell>
          <cell r="BR34">
            <v>0</v>
          </cell>
        </row>
        <row r="35">
          <cell r="BG35">
            <v>0</v>
          </cell>
          <cell r="BH35">
            <v>0</v>
          </cell>
          <cell r="BI35">
            <v>0</v>
          </cell>
          <cell r="BJ35">
            <v>0</v>
          </cell>
          <cell r="BK35">
            <v>0</v>
          </cell>
          <cell r="BL35">
            <v>0</v>
          </cell>
          <cell r="BM35">
            <v>0</v>
          </cell>
          <cell r="BN35">
            <v>0</v>
          </cell>
          <cell r="BO35">
            <v>0</v>
          </cell>
          <cell r="BP35">
            <v>0</v>
          </cell>
          <cell r="BQ35">
            <v>0</v>
          </cell>
          <cell r="BR35">
            <v>0</v>
          </cell>
        </row>
        <row r="36">
          <cell r="BG36">
            <v>0</v>
          </cell>
          <cell r="BH36">
            <v>0</v>
          </cell>
          <cell r="BI36">
            <v>0</v>
          </cell>
          <cell r="BJ36">
            <v>0</v>
          </cell>
          <cell r="BK36">
            <v>0</v>
          </cell>
          <cell r="BL36">
            <v>0</v>
          </cell>
          <cell r="BM36">
            <v>0</v>
          </cell>
          <cell r="BN36">
            <v>0</v>
          </cell>
          <cell r="BO36">
            <v>0</v>
          </cell>
          <cell r="BP36">
            <v>0</v>
          </cell>
          <cell r="BQ36">
            <v>0</v>
          </cell>
          <cell r="BR36">
            <v>0</v>
          </cell>
        </row>
        <row r="37">
          <cell r="BG37">
            <v>0</v>
          </cell>
          <cell r="BH37">
            <v>0</v>
          </cell>
          <cell r="BI37">
            <v>0</v>
          </cell>
          <cell r="BJ37">
            <v>0</v>
          </cell>
          <cell r="BK37">
            <v>0</v>
          </cell>
          <cell r="BL37">
            <v>0</v>
          </cell>
          <cell r="BM37">
            <v>0</v>
          </cell>
          <cell r="BN37">
            <v>0</v>
          </cell>
          <cell r="BO37">
            <v>0</v>
          </cell>
          <cell r="BP37">
            <v>0</v>
          </cell>
          <cell r="BQ37">
            <v>0</v>
          </cell>
          <cell r="BR37">
            <v>0</v>
          </cell>
        </row>
        <row r="38">
          <cell r="BG38">
            <v>0</v>
          </cell>
          <cell r="BH38">
            <v>0</v>
          </cell>
          <cell r="BI38">
            <v>0</v>
          </cell>
          <cell r="BJ38">
            <v>0</v>
          </cell>
          <cell r="BK38">
            <v>0</v>
          </cell>
          <cell r="BL38">
            <v>2000000</v>
          </cell>
          <cell r="BM38">
            <v>2000000</v>
          </cell>
          <cell r="BN38">
            <v>2000000</v>
          </cell>
          <cell r="BO38">
            <v>2000000</v>
          </cell>
          <cell r="BP38">
            <v>2000000</v>
          </cell>
          <cell r="BQ38">
            <v>2000000</v>
          </cell>
          <cell r="BR38">
            <v>2000000</v>
          </cell>
        </row>
        <row r="39">
          <cell r="BG39">
            <v>0</v>
          </cell>
          <cell r="BH39">
            <v>0</v>
          </cell>
          <cell r="BI39">
            <v>0</v>
          </cell>
          <cell r="BJ39">
            <v>0</v>
          </cell>
          <cell r="BK39">
            <v>0</v>
          </cell>
          <cell r="BL39">
            <v>6944000</v>
          </cell>
          <cell r="BM39">
            <v>6944000</v>
          </cell>
          <cell r="BN39">
            <v>6944000</v>
          </cell>
          <cell r="BO39">
            <v>6944000</v>
          </cell>
          <cell r="BP39">
            <v>6944000</v>
          </cell>
          <cell r="BQ39">
            <v>6944000</v>
          </cell>
          <cell r="BR39">
            <v>6944000</v>
          </cell>
        </row>
        <row r="40">
          <cell r="BG40">
            <v>0</v>
          </cell>
          <cell r="BH40">
            <v>0</v>
          </cell>
          <cell r="BI40">
            <v>0</v>
          </cell>
          <cell r="BJ40">
            <v>0</v>
          </cell>
          <cell r="BK40">
            <v>0</v>
          </cell>
          <cell r="BL40">
            <v>0</v>
          </cell>
          <cell r="BM40">
            <v>0</v>
          </cell>
          <cell r="BN40">
            <v>0</v>
          </cell>
          <cell r="BO40">
            <v>0</v>
          </cell>
          <cell r="BP40">
            <v>0</v>
          </cell>
          <cell r="BQ40">
            <v>0</v>
          </cell>
          <cell r="BR40">
            <v>0</v>
          </cell>
        </row>
        <row r="41">
          <cell r="BG41">
            <v>2400000</v>
          </cell>
          <cell r="BH41">
            <v>2400000</v>
          </cell>
          <cell r="BI41">
            <v>2400000</v>
          </cell>
          <cell r="BJ41">
            <v>2400000</v>
          </cell>
          <cell r="BK41">
            <v>2400000</v>
          </cell>
          <cell r="BL41">
            <v>2400000</v>
          </cell>
          <cell r="BM41">
            <v>2400000</v>
          </cell>
          <cell r="BN41">
            <v>2400000</v>
          </cell>
          <cell r="BO41">
            <v>2400000</v>
          </cell>
          <cell r="BP41">
            <v>2400000</v>
          </cell>
          <cell r="BQ41">
            <v>2400000</v>
          </cell>
          <cell r="BR41">
            <v>2400000</v>
          </cell>
        </row>
        <row r="42">
          <cell r="BG42">
            <v>0</v>
          </cell>
          <cell r="BH42">
            <v>0</v>
          </cell>
          <cell r="BI42">
            <v>0</v>
          </cell>
          <cell r="BJ42">
            <v>0</v>
          </cell>
          <cell r="BK42">
            <v>450000</v>
          </cell>
          <cell r="BL42">
            <v>900000</v>
          </cell>
          <cell r="BM42">
            <v>900000</v>
          </cell>
          <cell r="BN42">
            <v>900000</v>
          </cell>
          <cell r="BO42">
            <v>900000</v>
          </cell>
          <cell r="BP42">
            <v>900000</v>
          </cell>
          <cell r="BQ42">
            <v>900000</v>
          </cell>
          <cell r="BR42">
            <v>900000</v>
          </cell>
        </row>
        <row r="43">
          <cell r="BG43">
            <v>25000</v>
          </cell>
          <cell r="BH43">
            <v>50000</v>
          </cell>
          <cell r="BI43">
            <v>75000</v>
          </cell>
          <cell r="BJ43">
            <v>100000</v>
          </cell>
          <cell r="BK43">
            <v>125000</v>
          </cell>
          <cell r="BL43">
            <v>250000</v>
          </cell>
          <cell r="BM43">
            <v>250000</v>
          </cell>
          <cell r="BN43">
            <v>250000</v>
          </cell>
          <cell r="BO43">
            <v>250000</v>
          </cell>
          <cell r="BP43">
            <v>250000</v>
          </cell>
          <cell r="BQ43">
            <v>250000</v>
          </cell>
          <cell r="BR43">
            <v>250000</v>
          </cell>
        </row>
        <row r="44">
          <cell r="BG44">
            <v>0</v>
          </cell>
          <cell r="BH44">
            <v>0</v>
          </cell>
          <cell r="BI44">
            <v>0</v>
          </cell>
          <cell r="BJ44">
            <v>0</v>
          </cell>
          <cell r="BK44">
            <v>0</v>
          </cell>
          <cell r="BL44">
            <v>1800000</v>
          </cell>
          <cell r="BM44">
            <v>1800000</v>
          </cell>
          <cell r="BN44">
            <v>1800000</v>
          </cell>
          <cell r="BO44">
            <v>1800000</v>
          </cell>
          <cell r="BP44">
            <v>1800000</v>
          </cell>
          <cell r="BQ44">
            <v>1800000</v>
          </cell>
          <cell r="BR44">
            <v>1800000</v>
          </cell>
        </row>
        <row r="45">
          <cell r="BG45">
            <v>0</v>
          </cell>
          <cell r="BH45">
            <v>0</v>
          </cell>
          <cell r="BI45">
            <v>0</v>
          </cell>
          <cell r="BJ45">
            <v>0</v>
          </cell>
          <cell r="BK45">
            <v>0</v>
          </cell>
          <cell r="BL45">
            <v>0</v>
          </cell>
          <cell r="BM45">
            <v>0</v>
          </cell>
          <cell r="BN45">
            <v>0</v>
          </cell>
          <cell r="BO45">
            <v>0</v>
          </cell>
          <cell r="BP45">
            <v>0</v>
          </cell>
          <cell r="BQ45">
            <v>0</v>
          </cell>
          <cell r="BR45">
            <v>0</v>
          </cell>
        </row>
        <row r="46">
          <cell r="BG46">
            <v>0</v>
          </cell>
          <cell r="BH46">
            <v>0</v>
          </cell>
          <cell r="BI46">
            <v>0</v>
          </cell>
          <cell r="BJ46">
            <v>0</v>
          </cell>
          <cell r="BK46">
            <v>0</v>
          </cell>
          <cell r="BL46">
            <v>0</v>
          </cell>
          <cell r="BM46">
            <v>0</v>
          </cell>
          <cell r="BN46">
            <v>0</v>
          </cell>
          <cell r="BO46">
            <v>0</v>
          </cell>
          <cell r="BP46">
            <v>0</v>
          </cell>
          <cell r="BQ46">
            <v>0</v>
          </cell>
          <cell r="BR46">
            <v>0</v>
          </cell>
        </row>
        <row r="47">
          <cell r="BG47">
            <v>0</v>
          </cell>
          <cell r="BH47">
            <v>0</v>
          </cell>
          <cell r="BI47">
            <v>0</v>
          </cell>
          <cell r="BJ47">
            <v>0</v>
          </cell>
          <cell r="BK47">
            <v>0</v>
          </cell>
          <cell r="BL47">
            <v>12746003.889999999</v>
          </cell>
          <cell r="BM47">
            <v>12746003.889999999</v>
          </cell>
          <cell r="BN47">
            <v>12746003.889999999</v>
          </cell>
          <cell r="BO47">
            <v>12746003.889999999</v>
          </cell>
          <cell r="BP47">
            <v>12746003.889999999</v>
          </cell>
          <cell r="BQ47">
            <v>12746003.889999999</v>
          </cell>
          <cell r="BR47">
            <v>12746003.889999999</v>
          </cell>
        </row>
        <row r="48">
          <cell r="BG48">
            <v>2576605</v>
          </cell>
          <cell r="BH48">
            <v>2653210</v>
          </cell>
          <cell r="BI48">
            <v>2729815</v>
          </cell>
          <cell r="BJ48">
            <v>2806420</v>
          </cell>
          <cell r="BK48">
            <v>3333025</v>
          </cell>
          <cell r="BL48">
            <v>27449633.890000001</v>
          </cell>
          <cell r="BM48">
            <v>27449633.890000001</v>
          </cell>
          <cell r="BN48">
            <v>27449633.890000001</v>
          </cell>
          <cell r="BO48">
            <v>27449633.890000001</v>
          </cell>
          <cell r="BP48">
            <v>27449633.890000001</v>
          </cell>
          <cell r="BQ48">
            <v>27449633.890000001</v>
          </cell>
          <cell r="BR48">
            <v>27449633.890000001</v>
          </cell>
        </row>
        <row r="50">
          <cell r="BG50">
            <v>2576605</v>
          </cell>
          <cell r="BH50">
            <v>2653210</v>
          </cell>
          <cell r="BI50">
            <v>2729815</v>
          </cell>
          <cell r="BJ50">
            <v>2806420</v>
          </cell>
          <cell r="BK50">
            <v>3333025</v>
          </cell>
          <cell r="BL50">
            <v>27449633.890000001</v>
          </cell>
          <cell r="BM50">
            <v>27449633.890000001</v>
          </cell>
          <cell r="BN50">
            <v>27449633.890000001</v>
          </cell>
          <cell r="BO50">
            <v>27449633.890000001</v>
          </cell>
          <cell r="BP50">
            <v>27449633.890000001</v>
          </cell>
          <cell r="BQ50">
            <v>27449633.890000001</v>
          </cell>
          <cell r="BR50">
            <v>27449633.890000001</v>
          </cell>
        </row>
        <row r="56">
          <cell r="BG56">
            <v>2576605</v>
          </cell>
          <cell r="BH56">
            <v>2653210</v>
          </cell>
          <cell r="BI56">
            <v>2729815</v>
          </cell>
          <cell r="BJ56">
            <v>2781420</v>
          </cell>
          <cell r="BK56">
            <v>2833025</v>
          </cell>
          <cell r="BL56">
            <v>2884630</v>
          </cell>
          <cell r="BM56">
            <v>2884630</v>
          </cell>
          <cell r="BN56">
            <v>2884630</v>
          </cell>
          <cell r="BO56">
            <v>2884630</v>
          </cell>
          <cell r="BP56">
            <v>2884630</v>
          </cell>
          <cell r="BQ56">
            <v>2884630</v>
          </cell>
          <cell r="BR56">
            <v>2884630</v>
          </cell>
        </row>
        <row r="57">
          <cell r="BJ57">
            <v>25000</v>
          </cell>
          <cell r="BK57">
            <v>500000</v>
          </cell>
          <cell r="BL57">
            <v>24565003.890000001</v>
          </cell>
          <cell r="BM57">
            <v>24565003.890000001</v>
          </cell>
          <cell r="BN57">
            <v>24565003.890000001</v>
          </cell>
          <cell r="BO57">
            <v>24565003.890000001</v>
          </cell>
          <cell r="BP57">
            <v>24565003.890000001</v>
          </cell>
          <cell r="BQ57">
            <v>24565003.890000001</v>
          </cell>
          <cell r="BR57">
            <v>24565003.890000001</v>
          </cell>
        </row>
      </sheetData>
      <sheetData sheetId="3"/>
      <sheetData sheetId="4"/>
      <sheetData sheetId="5">
        <row r="10">
          <cell r="M10">
            <v>6.25</v>
          </cell>
        </row>
      </sheetData>
      <sheetData sheetId="6"/>
      <sheetData sheetId="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ase Proj Term Conv"/>
      <sheetName val="Inputs"/>
      <sheetName val="ProForma"/>
      <sheetName val="IS,CF,BS"/>
      <sheetName val="Financing"/>
      <sheetName val="Project_Cost"/>
      <sheetName val="GECosts_LM6000"/>
      <sheetName val="LDs"/>
      <sheetName val="Commiss"/>
      <sheetName val="SP_Tariff"/>
      <sheetName val="LM6000_PF_Degradation"/>
      <sheetName val="ScheduleG_H"/>
      <sheetName val="CSA Review"/>
    </sheetNames>
    <sheetDataSet>
      <sheetData sheetId="0"/>
      <sheetData sheetId="1">
        <row r="8">
          <cell r="A8">
            <v>1</v>
          </cell>
        </row>
      </sheetData>
      <sheetData sheetId="2"/>
      <sheetData sheetId="3"/>
      <sheetData sheetId="4"/>
      <sheetData sheetId="5"/>
      <sheetData sheetId="6"/>
      <sheetData sheetId="7"/>
      <sheetData sheetId="8">
        <row r="6">
          <cell r="A6">
            <v>1</v>
          </cell>
        </row>
      </sheetData>
      <sheetData sheetId="9"/>
      <sheetData sheetId="10">
        <row r="4">
          <cell r="A4">
            <v>0</v>
          </cell>
        </row>
      </sheetData>
      <sheetData sheetId="11"/>
      <sheetData sheetId="1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Names &amp; Constants"/>
      <sheetName val="Model Flow"/>
      <sheetName val="Error Check &amp; Fix"/>
      <sheetName val="Inputs"/>
      <sheetName val="PPA Inputs"/>
      <sheetName val="Forecast"/>
      <sheetName val="Scenarios"/>
      <sheetName val="Summary Tables"/>
      <sheetName val="Graphs &amp; Charts"/>
      <sheetName val="Sources-Uses of Funds"/>
      <sheetName val="Loan-to-Value"/>
    </sheetNames>
    <sheetDataSet>
      <sheetData sheetId="0"/>
      <sheetData sheetId="1">
        <row r="17">
          <cell r="F17">
            <v>1000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Tab"/>
      <sheetName val="Segment Financials"/>
      <sheetName val="Energy Capacity"/>
      <sheetName val="Energy Consumption - Fuel"/>
      <sheetName val="Energy Consumption - DF"/>
      <sheetName val="Energy Consumption - Elec"/>
      <sheetName val="Waste"/>
      <sheetName val="Biodiversity"/>
      <sheetName val="Waste Hidden"/>
      <sheetName val="Environmental Management"/>
      <sheetName val="Training"/>
      <sheetName val="Donations + Sponsorships"/>
      <sheetName val="Community Activities"/>
    </sheetNames>
    <sheetDataSet>
      <sheetData sheetId="0"/>
      <sheetData sheetId="1"/>
      <sheetData sheetId="2"/>
      <sheetData sheetId="3"/>
      <sheetData sheetId="4"/>
      <sheetData sheetId="5"/>
      <sheetData sheetId="6"/>
      <sheetData sheetId="7"/>
      <sheetData sheetId="8"/>
      <sheetData sheetId="9"/>
      <sheetData sheetId="10">
        <row r="24">
          <cell r="A24" t="str">
            <v>Technical</v>
          </cell>
        </row>
        <row r="25">
          <cell r="A25" t="str">
            <v>H&amp;S</v>
          </cell>
        </row>
        <row r="26">
          <cell r="A26" t="str">
            <v>Other (non-NPI corporate)</v>
          </cell>
        </row>
      </sheetData>
      <sheetData sheetId="11"/>
      <sheetData sheetId="1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rchantInputs"/>
      <sheetName val="CALC"/>
      <sheetName val="FinancialInputs"/>
      <sheetName val="Income Statement &amp; CF"/>
      <sheetName val="Income Statement Common Size"/>
      <sheetName val="BS"/>
      <sheetName val="O&amp;MDetail"/>
      <sheetName val="Variable CF"/>
      <sheetName val="PSCoContract"/>
      <sheetName val="Inflation"/>
      <sheetName val="PropertyTaxes"/>
      <sheetName val="DebtAmortization"/>
      <sheetName val="Depreciation"/>
      <sheetName val="Working Capital"/>
      <sheetName val="Performance Data"/>
      <sheetName val="HR"/>
      <sheetName val="Income_Statement_&amp;_CF1"/>
      <sheetName val="Income_Statement_Common_Size1"/>
      <sheetName val="Variable_CF1"/>
      <sheetName val="Working_Capital1"/>
      <sheetName val="Performance_Data1"/>
      <sheetName val="Income_Statement_&amp;_CF"/>
      <sheetName val="Income_Statement_Common_Size"/>
      <sheetName val="Variable_CF"/>
      <sheetName val="Working_Capital"/>
      <sheetName val="Performance_Data"/>
      <sheetName val="Income_Statement_&amp;_CF2"/>
      <sheetName val="Income_Statement_Common_Size2"/>
      <sheetName val="Variable_CF2"/>
      <sheetName val="Working_Capital2"/>
      <sheetName val="Performance_Data2"/>
    </sheetNames>
    <sheetDataSet>
      <sheetData sheetId="0"/>
      <sheetData sheetId="1"/>
      <sheetData sheetId="2"/>
      <sheetData sheetId="3">
        <row r="89">
          <cell r="D89">
            <v>115517719.71875</v>
          </cell>
        </row>
        <row r="90">
          <cell r="D90">
            <v>37052</v>
          </cell>
        </row>
        <row r="91">
          <cell r="D91">
            <v>11</v>
          </cell>
        </row>
        <row r="92">
          <cell r="D92">
            <v>8.7499999999999994E-2</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vs 2017 Budget - Board"/>
      <sheetName val="Summary vs 2017 LE HL 100%"/>
      <sheetName val="Summary by Qtr - Finance"/>
      <sheetName val="Summary  - MC,CA Review"/>
      <sheetName val="EUR"/>
      <sheetName val="CAN"/>
      <sheetName val="MEX Greenfield AB"/>
      <sheetName val="MEX Tx"/>
      <sheetName val="Colombia Tx"/>
      <sheetName val="TWN, ASIA"/>
      <sheetName val="US"/>
      <sheetName val="M&amp;A"/>
    </sheetNames>
    <sheetDataSet>
      <sheetData sheetId="0">
        <row r="9">
          <cell r="D9">
            <v>3380.1603999999998</v>
          </cell>
        </row>
      </sheetData>
      <sheetData sheetId="1"/>
      <sheetData sheetId="2"/>
      <sheetData sheetId="3">
        <row r="82">
          <cell r="D82">
            <v>1.25</v>
          </cell>
        </row>
      </sheetData>
      <sheetData sheetId="4">
        <row r="17">
          <cell r="F17">
            <v>29446.666666666668</v>
          </cell>
        </row>
      </sheetData>
      <sheetData sheetId="5">
        <row r="14">
          <cell r="F14">
            <v>23833.333333333332</v>
          </cell>
        </row>
      </sheetData>
      <sheetData sheetId="6">
        <row r="14">
          <cell r="F14">
            <v>30250.000000000004</v>
          </cell>
        </row>
      </sheetData>
      <sheetData sheetId="7">
        <row r="14">
          <cell r="F14">
            <v>38889.25</v>
          </cell>
        </row>
      </sheetData>
      <sheetData sheetId="8">
        <row r="14">
          <cell r="F14">
            <v>12583.333333333332</v>
          </cell>
        </row>
      </sheetData>
      <sheetData sheetId="9">
        <row r="17">
          <cell r="F17">
            <v>2000</v>
          </cell>
        </row>
      </sheetData>
      <sheetData sheetId="10">
        <row r="14">
          <cell r="F14">
            <v>24000</v>
          </cell>
        </row>
      </sheetData>
      <sheetData sheetId="11">
        <row r="5">
          <cell r="H5">
            <v>244000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pital Cost"/>
      <sheetName val="SPProforma1"/>
      <sheetName val="Financing"/>
      <sheetName val="GECosts_7FA"/>
      <sheetName val="Construction Labour"/>
      <sheetName val="Operating Co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Dashboard"/>
      <sheetName val="FacilitySummary"/>
      <sheetName val="ChartsTables"/>
      <sheetName val="Summary Slide Table"/>
      <sheetName val="AnnualOutput"/>
      <sheetName val="Inputs"/>
      <sheetName val="Change Log"/>
      <sheetName val="Sheet1"/>
      <sheetName val="CapitalStructure"/>
      <sheetName val="Taxes"/>
      <sheetName val="NPI"/>
      <sheetName val="NPIAnnual"/>
      <sheetName val="Start"/>
      <sheetName val="CorporateEntries"/>
      <sheetName val="ProjectStart"/>
      <sheetName val="Panda"/>
      <sheetName val="NPChips"/>
      <sheetName val="IFPC"/>
      <sheetName val="KCLP"/>
      <sheetName val="TCLP"/>
      <sheetName val="NBEC"/>
      <sheetName val="SpyHill"/>
      <sheetName val="CPCmgd"/>
      <sheetName val="KLPCmgd"/>
      <sheetName val="GM"/>
      <sheetName val="Redpath"/>
      <sheetName val="Germany"/>
      <sheetName val="Jardin"/>
      <sheetName val="MtLouis"/>
      <sheetName val="Manitoulin"/>
      <sheetName val="GrBend"/>
      <sheetName val="Frampton"/>
      <sheetName val="Loblaws"/>
      <sheetName val="Solar"/>
      <sheetName val="Solar2"/>
      <sheetName val="Kabina"/>
      <sheetName val="Marmora"/>
      <sheetName val="Gemini"/>
      <sheetName val="Nordsee"/>
      <sheetName val="LTODevelopment"/>
      <sheetName val="AcquisitionForecast"/>
      <sheetName val="End"/>
      <sheetName val="Template"/>
      <sheetName val="Development_Summary"/>
      <sheetName val="Development_Detail"/>
    </sheetNames>
    <sheetDataSet>
      <sheetData sheetId="0"/>
      <sheetData sheetId="1"/>
      <sheetData sheetId="2"/>
      <sheetData sheetId="3"/>
      <sheetData sheetId="4"/>
      <sheetData sheetId="5"/>
      <sheetData sheetId="6">
        <row r="20">
          <cell r="D20">
            <v>40544</v>
          </cell>
        </row>
        <row r="23">
          <cell r="D23">
            <v>56645</v>
          </cell>
        </row>
        <row r="26">
          <cell r="D26">
            <v>41912</v>
          </cell>
        </row>
        <row r="29">
          <cell r="D29">
            <v>365</v>
          </cell>
        </row>
        <row r="31">
          <cell r="D31">
            <v>3</v>
          </cell>
        </row>
        <row r="32">
          <cell r="D32">
            <v>4</v>
          </cell>
        </row>
        <row r="37">
          <cell r="D37">
            <v>0.06</v>
          </cell>
        </row>
        <row r="39">
          <cell r="D39">
            <v>41639</v>
          </cell>
        </row>
        <row r="202">
          <cell r="D202">
            <v>2</v>
          </cell>
        </row>
        <row r="217">
          <cell r="F217">
            <v>1</v>
          </cell>
        </row>
        <row r="218">
          <cell r="F218">
            <v>1</v>
          </cell>
        </row>
        <row r="219">
          <cell r="F219">
            <v>1</v>
          </cell>
        </row>
        <row r="220">
          <cell r="F220">
            <v>1</v>
          </cell>
        </row>
        <row r="221">
          <cell r="F221">
            <v>1</v>
          </cell>
        </row>
        <row r="222">
          <cell r="F222">
            <v>1</v>
          </cell>
        </row>
        <row r="223">
          <cell r="F223">
            <v>1</v>
          </cell>
        </row>
        <row r="224">
          <cell r="F224">
            <v>1</v>
          </cell>
        </row>
        <row r="225">
          <cell r="F225">
            <v>1</v>
          </cell>
        </row>
        <row r="226">
          <cell r="F226">
            <v>1</v>
          </cell>
        </row>
        <row r="227">
          <cell r="F227">
            <v>0</v>
          </cell>
        </row>
        <row r="228">
          <cell r="F228">
            <v>0</v>
          </cell>
        </row>
        <row r="229">
          <cell r="F229">
            <v>1</v>
          </cell>
        </row>
        <row r="230">
          <cell r="F230">
            <v>1</v>
          </cell>
        </row>
        <row r="231">
          <cell r="F231">
            <v>1</v>
          </cell>
        </row>
        <row r="232">
          <cell r="F232">
            <v>1</v>
          </cell>
        </row>
        <row r="233">
          <cell r="F233">
            <v>1</v>
          </cell>
        </row>
        <row r="234">
          <cell r="F234">
            <v>1</v>
          </cell>
        </row>
        <row r="235">
          <cell r="F235">
            <v>1</v>
          </cell>
        </row>
        <row r="236">
          <cell r="F236">
            <v>1</v>
          </cell>
        </row>
        <row r="237">
          <cell r="F237">
            <v>1</v>
          </cell>
        </row>
        <row r="238">
          <cell r="F238">
            <v>0</v>
          </cell>
        </row>
        <row r="239">
          <cell r="F239">
            <v>0</v>
          </cell>
        </row>
        <row r="240">
          <cell r="F240">
            <v>1</v>
          </cell>
        </row>
        <row r="241">
          <cell r="F241">
            <v>1</v>
          </cell>
        </row>
        <row r="242">
          <cell r="F242">
            <v>1</v>
          </cell>
        </row>
        <row r="243">
          <cell r="F243">
            <v>1</v>
          </cell>
        </row>
      </sheetData>
      <sheetData sheetId="7"/>
      <sheetData sheetId="8"/>
      <sheetData sheetId="9"/>
      <sheetData sheetId="10">
        <row r="19">
          <cell r="E19">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Tab"/>
      <sheetName val="Version History"/>
      <sheetName val="DRW"/>
      <sheetName val="Site List + Certification"/>
      <sheetName val="Energy Generation"/>
      <sheetName val="Pivot EG"/>
      <sheetName val="SF6 Releases"/>
      <sheetName val="Stationary Fuel Consumption"/>
      <sheetName val="SFC (Hidden) Inputs"/>
      <sheetName val="Pivot Fuel Consumption"/>
      <sheetName val="Vehicles"/>
      <sheetName val="All Vehicles Fuel Consumption"/>
      <sheetName val="MBF (Hidden) Inputs"/>
      <sheetName val="Onsite Mobile Equipment"/>
      <sheetName val="Vessels &amp; Helicopters"/>
      <sheetName val="Vehicle Lists"/>
      <sheetName val="Facilty Electricity Consumption"/>
      <sheetName val="Elec (Hidden) Inputs"/>
      <sheetName val="Office Energy Use"/>
      <sheetName val="Water- NG only superseded"/>
      <sheetName val="Water calculations superseded"/>
      <sheetName val="Waste"/>
      <sheetName val="Water Hidden Inputs"/>
      <sheetName val="Waste (Hidden) Inputs"/>
      <sheetName val="OLD Donations"/>
      <sheetName val="Donations &amp; Sponsorships"/>
      <sheetName val="Volunteerism"/>
      <sheetName val="Community Investment Documents"/>
      <sheetName val="Training"/>
      <sheetName val="Environmental Management"/>
      <sheetName val="Biodiversity"/>
      <sheetName val="Training (Hidden) Inputs"/>
      <sheetName val="D &amp; S (Hidden) Inputs"/>
      <sheetName val="Health &amp; Safety"/>
      <sheetName val="EBSA Health &amp; Safety"/>
      <sheetName val="H&amp;S original"/>
      <sheetName val="EBSA Ut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I5" t="str">
            <v>Fuel Use</v>
          </cell>
          <cell r="J5" t="str">
            <v>Motor Gasoline</v>
          </cell>
          <cell r="K5" t="str">
            <v>gal (US)</v>
          </cell>
        </row>
        <row r="6">
          <cell r="I6" t="str">
            <v>Distance Activity</v>
          </cell>
          <cell r="J6" t="str">
            <v>Diesel Fuel</v>
          </cell>
          <cell r="K6" t="str">
            <v>Litres</v>
          </cell>
        </row>
        <row r="7">
          <cell r="J7" t="str">
            <v>Propane</v>
          </cell>
          <cell r="K7" t="str">
            <v>m^3</v>
          </cell>
        </row>
        <row r="8">
          <cell r="J8" t="str">
            <v>Biodiesel (100%)</v>
          </cell>
          <cell r="K8" t="str">
            <v>Lbs</v>
          </cell>
        </row>
        <row r="9">
          <cell r="J9" t="str">
            <v>Compressed Natural Gas</v>
          </cell>
          <cell r="K9" t="str">
            <v>Tonne</v>
          </cell>
        </row>
        <row r="10">
          <cell r="I10" t="str">
            <v>KM</v>
          </cell>
          <cell r="J10" t="str">
            <v>Ethanol (100%)</v>
          </cell>
          <cell r="K10" t="str">
            <v>bbl</v>
          </cell>
        </row>
        <row r="11">
          <cell r="I11" t="str">
            <v>Mile</v>
          </cell>
          <cell r="J11" t="str">
            <v>Jet Fuel</v>
          </cell>
          <cell r="K11" t="str">
            <v>scf</v>
          </cell>
        </row>
        <row r="12">
          <cell r="I12" t="str">
            <v>Nautical Mile</v>
          </cell>
          <cell r="J12" t="str">
            <v>Aviation Gasoline</v>
          </cell>
          <cell r="K12" t="str">
            <v>ccf</v>
          </cell>
        </row>
        <row r="15">
          <cell r="I15" t="str">
            <v>Motor Gasoline</v>
          </cell>
          <cell r="J15" t="str">
            <v>Motor_Gasoline</v>
          </cell>
        </row>
        <row r="16">
          <cell r="I16" t="str">
            <v>Diesel Fuel</v>
          </cell>
          <cell r="J16" t="str">
            <v>Diesel_Fuel</v>
          </cell>
        </row>
        <row r="17">
          <cell r="I17" t="str">
            <v>Propane</v>
          </cell>
          <cell r="J17" t="str">
            <v>Propane</v>
          </cell>
        </row>
        <row r="18">
          <cell r="I18" t="str">
            <v>Biodiesel (100%)</v>
          </cell>
          <cell r="J18" t="str">
            <v>Biodiesel</v>
          </cell>
        </row>
        <row r="19">
          <cell r="I19" t="str">
            <v>Compressed Natural Gas</v>
          </cell>
          <cell r="J19" t="str">
            <v>CNG</v>
          </cell>
        </row>
        <row r="20">
          <cell r="I20" t="str">
            <v>Ethanol (100%)</v>
          </cell>
          <cell r="J20" t="str">
            <v>Ethanol</v>
          </cell>
        </row>
        <row r="21">
          <cell r="I21" t="str">
            <v>Jet Fuel</v>
          </cell>
          <cell r="J21" t="str">
            <v>Jet_Fuel</v>
          </cell>
        </row>
        <row r="22">
          <cell r="I22" t="str">
            <v>Aviation Gasoline</v>
          </cell>
          <cell r="J22" t="str">
            <v>Aviation_Gasoline</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ared &amp; Total Actuals)"/>
      <sheetName val="INPUT (Project Actuals)"/>
      <sheetName val="Abitibi"/>
      <sheetName val="Empire"/>
      <sheetName val="LongLake"/>
      <sheetName val="Martin's M"/>
      <sheetName val="Crosby"/>
      <sheetName val="Rideau Lakes"/>
      <sheetName val="Belleville S"/>
      <sheetName val="Belleville N"/>
      <sheetName val="McCann"/>
      <sheetName val="BFE"/>
      <sheetName val="Reconciliation"/>
      <sheetName val="Combined 6"/>
      <sheetName val="Proforma"/>
      <sheetName val="Glendale"/>
      <sheetName val="N. Burgess"/>
      <sheetName val="BFW"/>
      <sheetName val="Log"/>
      <sheetName val="Combined 13"/>
      <sheetName val="First 9 "/>
      <sheetName val="4 North "/>
      <sheetName val="6 ECT"/>
      <sheetName val="Check"/>
      <sheetName val="Chk 94c"/>
      <sheetName val="chk 13c"/>
      <sheetName val="Sheet2"/>
    </sheetNames>
    <sheetDataSet>
      <sheetData sheetId="0"/>
      <sheetData sheetId="1">
        <row r="3">
          <cell r="GG3">
            <v>1</v>
          </cell>
          <cell r="GH3">
            <v>2</v>
          </cell>
          <cell r="GI3">
            <v>3</v>
          </cell>
          <cell r="GJ3">
            <v>4</v>
          </cell>
          <cell r="GK3">
            <v>5</v>
          </cell>
          <cell r="GL3">
            <v>6</v>
          </cell>
          <cell r="GM3">
            <v>7</v>
          </cell>
          <cell r="GN3">
            <v>8</v>
          </cell>
          <cell r="GO3">
            <v>9</v>
          </cell>
          <cell r="GP3">
            <v>10</v>
          </cell>
          <cell r="GQ3">
            <v>11</v>
          </cell>
          <cell r="GR3">
            <v>12</v>
          </cell>
        </row>
        <row r="4">
          <cell r="GG4">
            <v>31</v>
          </cell>
          <cell r="GH4">
            <v>28</v>
          </cell>
          <cell r="GI4">
            <v>31</v>
          </cell>
          <cell r="GJ4">
            <v>30</v>
          </cell>
          <cell r="GK4">
            <v>31</v>
          </cell>
          <cell r="GL4">
            <v>30</v>
          </cell>
          <cell r="GM4">
            <v>31</v>
          </cell>
          <cell r="GN4">
            <v>31</v>
          </cell>
          <cell r="GO4">
            <v>30</v>
          </cell>
          <cell r="GP4">
            <v>31</v>
          </cell>
          <cell r="GQ4">
            <v>30</v>
          </cell>
          <cell r="GR4">
            <v>31</v>
          </cell>
        </row>
        <row r="7">
          <cell r="GG7">
            <v>40544</v>
          </cell>
          <cell r="GH7">
            <v>40575</v>
          </cell>
          <cell r="GI7">
            <v>40603</v>
          </cell>
          <cell r="GJ7">
            <v>40634</v>
          </cell>
          <cell r="GK7">
            <v>40664</v>
          </cell>
          <cell r="GL7">
            <v>40695</v>
          </cell>
          <cell r="GM7">
            <v>40725</v>
          </cell>
          <cell r="GN7">
            <v>40756</v>
          </cell>
          <cell r="GO7">
            <v>40787</v>
          </cell>
          <cell r="GP7">
            <v>40817</v>
          </cell>
          <cell r="GQ7">
            <v>40848</v>
          </cell>
          <cell r="GR7">
            <v>40878</v>
          </cell>
          <cell r="GS7">
            <v>2011</v>
          </cell>
        </row>
        <row r="10">
          <cell r="GG10">
            <v>0</v>
          </cell>
          <cell r="GH10">
            <v>0</v>
          </cell>
          <cell r="GI10">
            <v>0</v>
          </cell>
          <cell r="GJ10">
            <v>0</v>
          </cell>
          <cell r="GK10">
            <v>0</v>
          </cell>
          <cell r="GL10">
            <v>0</v>
          </cell>
          <cell r="GM10">
            <v>0</v>
          </cell>
          <cell r="GN10">
            <v>0</v>
          </cell>
          <cell r="GO10">
            <v>0</v>
          </cell>
          <cell r="GP10">
            <v>0</v>
          </cell>
          <cell r="GQ10">
            <v>0</v>
          </cell>
          <cell r="GR10">
            <v>0</v>
          </cell>
          <cell r="GS10">
            <v>0</v>
          </cell>
        </row>
        <row r="11">
          <cell r="GG11">
            <v>0</v>
          </cell>
          <cell r="GH11">
            <v>0</v>
          </cell>
          <cell r="GI11">
            <v>0</v>
          </cell>
          <cell r="GJ11">
            <v>0</v>
          </cell>
          <cell r="GK11">
            <v>0</v>
          </cell>
          <cell r="GL11">
            <v>0</v>
          </cell>
          <cell r="GM11">
            <v>0</v>
          </cell>
          <cell r="GN11">
            <v>0</v>
          </cell>
          <cell r="GO11">
            <v>0</v>
          </cell>
          <cell r="GP11">
            <v>0</v>
          </cell>
          <cell r="GQ11">
            <v>0</v>
          </cell>
          <cell r="GR11">
            <v>0</v>
          </cell>
          <cell r="GS11">
            <v>0</v>
          </cell>
        </row>
        <row r="12">
          <cell r="GG12">
            <v>0</v>
          </cell>
          <cell r="GH12">
            <v>0</v>
          </cell>
          <cell r="GI12">
            <v>0</v>
          </cell>
          <cell r="GJ12">
            <v>0</v>
          </cell>
          <cell r="GK12">
            <v>0</v>
          </cell>
          <cell r="GL12">
            <v>0</v>
          </cell>
          <cell r="GM12">
            <v>0</v>
          </cell>
          <cell r="GN12">
            <v>0</v>
          </cell>
          <cell r="GO12">
            <v>0</v>
          </cell>
          <cell r="GP12">
            <v>0</v>
          </cell>
          <cell r="GQ12">
            <v>0</v>
          </cell>
          <cell r="GR12">
            <v>0</v>
          </cell>
          <cell r="GS12">
            <v>0</v>
          </cell>
        </row>
        <row r="13">
          <cell r="GG13">
            <v>0</v>
          </cell>
          <cell r="GH13">
            <v>0</v>
          </cell>
          <cell r="GI13">
            <v>0</v>
          </cell>
          <cell r="GJ13">
            <v>0</v>
          </cell>
          <cell r="GK13">
            <v>0</v>
          </cell>
          <cell r="GL13">
            <v>0</v>
          </cell>
          <cell r="GM13">
            <v>0</v>
          </cell>
          <cell r="GN13">
            <v>0</v>
          </cell>
          <cell r="GO13">
            <v>0</v>
          </cell>
          <cell r="GP13">
            <v>0</v>
          </cell>
          <cell r="GQ13">
            <v>0</v>
          </cell>
          <cell r="GR13">
            <v>0</v>
          </cell>
          <cell r="GS13">
            <v>0</v>
          </cell>
        </row>
        <row r="14">
          <cell r="GG14">
            <v>0</v>
          </cell>
          <cell r="GH14">
            <v>0</v>
          </cell>
          <cell r="GI14">
            <v>0</v>
          </cell>
          <cell r="GJ14">
            <v>0</v>
          </cell>
          <cell r="GK14">
            <v>0</v>
          </cell>
          <cell r="GL14">
            <v>0</v>
          </cell>
          <cell r="GM14">
            <v>0</v>
          </cell>
          <cell r="GN14">
            <v>0</v>
          </cell>
          <cell r="GO14">
            <v>0</v>
          </cell>
          <cell r="GP14">
            <v>0</v>
          </cell>
          <cell r="GQ14">
            <v>0</v>
          </cell>
          <cell r="GR14">
            <v>0</v>
          </cell>
          <cell r="GS14">
            <v>0</v>
          </cell>
        </row>
        <row r="15">
          <cell r="GG15">
            <v>0</v>
          </cell>
          <cell r="GH15">
            <v>0</v>
          </cell>
          <cell r="GI15">
            <v>0</v>
          </cell>
          <cell r="GJ15">
            <v>0</v>
          </cell>
          <cell r="GK15">
            <v>0</v>
          </cell>
          <cell r="GL15">
            <v>0</v>
          </cell>
          <cell r="GM15">
            <v>0</v>
          </cell>
          <cell r="GN15">
            <v>0</v>
          </cell>
          <cell r="GO15">
            <v>0</v>
          </cell>
          <cell r="GP15">
            <v>0</v>
          </cell>
          <cell r="GQ15">
            <v>0</v>
          </cell>
          <cell r="GR15">
            <v>0</v>
          </cell>
          <cell r="GS15">
            <v>0</v>
          </cell>
        </row>
        <row r="16">
          <cell r="GG16">
            <v>0</v>
          </cell>
          <cell r="GH16">
            <v>0</v>
          </cell>
          <cell r="GI16">
            <v>0</v>
          </cell>
          <cell r="GJ16">
            <v>0</v>
          </cell>
          <cell r="GK16">
            <v>0</v>
          </cell>
          <cell r="GL16">
            <v>0</v>
          </cell>
          <cell r="GM16">
            <v>0</v>
          </cell>
          <cell r="GN16">
            <v>0</v>
          </cell>
          <cell r="GO16">
            <v>0</v>
          </cell>
          <cell r="GP16">
            <v>0</v>
          </cell>
          <cell r="GQ16">
            <v>0</v>
          </cell>
          <cell r="GR16">
            <v>0</v>
          </cell>
          <cell r="GS16">
            <v>0</v>
          </cell>
        </row>
        <row r="17">
          <cell r="GG17">
            <v>0</v>
          </cell>
          <cell r="GH17">
            <v>0</v>
          </cell>
          <cell r="GI17">
            <v>0</v>
          </cell>
          <cell r="GJ17">
            <v>0</v>
          </cell>
          <cell r="GK17">
            <v>0</v>
          </cell>
          <cell r="GL17">
            <v>0</v>
          </cell>
          <cell r="GM17">
            <v>0</v>
          </cell>
          <cell r="GN17">
            <v>0</v>
          </cell>
          <cell r="GO17">
            <v>0</v>
          </cell>
          <cell r="GP17">
            <v>0</v>
          </cell>
          <cell r="GQ17">
            <v>0</v>
          </cell>
          <cell r="GR17">
            <v>0</v>
          </cell>
          <cell r="GS17">
            <v>0</v>
          </cell>
        </row>
        <row r="18">
          <cell r="GG18">
            <v>0</v>
          </cell>
          <cell r="GH18">
            <v>0</v>
          </cell>
          <cell r="GI18">
            <v>0</v>
          </cell>
          <cell r="GJ18">
            <v>0</v>
          </cell>
          <cell r="GK18">
            <v>0</v>
          </cell>
          <cell r="GL18">
            <v>0</v>
          </cell>
          <cell r="GM18">
            <v>0</v>
          </cell>
          <cell r="GN18">
            <v>0</v>
          </cell>
          <cell r="GO18">
            <v>0</v>
          </cell>
          <cell r="GP18">
            <v>0</v>
          </cell>
          <cell r="GQ18">
            <v>0</v>
          </cell>
          <cell r="GR18">
            <v>0</v>
          </cell>
          <cell r="GS18">
            <v>0</v>
          </cell>
        </row>
        <row r="19">
          <cell r="GG19">
            <v>0</v>
          </cell>
          <cell r="GH19">
            <v>0</v>
          </cell>
          <cell r="GI19">
            <v>0</v>
          </cell>
          <cell r="GJ19">
            <v>0</v>
          </cell>
          <cell r="GK19">
            <v>0</v>
          </cell>
          <cell r="GL19">
            <v>0</v>
          </cell>
          <cell r="GM19">
            <v>0</v>
          </cell>
          <cell r="GN19">
            <v>0</v>
          </cell>
          <cell r="GO19">
            <v>0</v>
          </cell>
          <cell r="GP19">
            <v>0</v>
          </cell>
          <cell r="GQ19">
            <v>0</v>
          </cell>
          <cell r="GR19">
            <v>0</v>
          </cell>
          <cell r="GS19">
            <v>0</v>
          </cell>
        </row>
        <row r="20">
          <cell r="GG20">
            <v>0</v>
          </cell>
          <cell r="GH20">
            <v>0</v>
          </cell>
          <cell r="GI20">
            <v>0</v>
          </cell>
          <cell r="GJ20">
            <v>0</v>
          </cell>
          <cell r="GK20">
            <v>0</v>
          </cell>
          <cell r="GL20">
            <v>0</v>
          </cell>
          <cell r="GM20">
            <v>0</v>
          </cell>
          <cell r="GN20">
            <v>0</v>
          </cell>
          <cell r="GO20">
            <v>0</v>
          </cell>
          <cell r="GP20">
            <v>0</v>
          </cell>
          <cell r="GQ20">
            <v>0</v>
          </cell>
          <cell r="GR20">
            <v>0</v>
          </cell>
          <cell r="GS20">
            <v>0</v>
          </cell>
        </row>
        <row r="21">
          <cell r="GG21">
            <v>0</v>
          </cell>
          <cell r="GH21">
            <v>0</v>
          </cell>
          <cell r="GI21">
            <v>0</v>
          </cell>
          <cell r="GJ21">
            <v>0</v>
          </cell>
          <cell r="GK21">
            <v>0</v>
          </cell>
          <cell r="GL21">
            <v>0</v>
          </cell>
          <cell r="GM21">
            <v>0</v>
          </cell>
          <cell r="GN21">
            <v>0</v>
          </cell>
          <cell r="GO21">
            <v>0</v>
          </cell>
          <cell r="GP21">
            <v>0</v>
          </cell>
          <cell r="GQ21">
            <v>0</v>
          </cell>
          <cell r="GR21">
            <v>0</v>
          </cell>
          <cell r="GS21">
            <v>0</v>
          </cell>
        </row>
        <row r="22">
          <cell r="GG22">
            <v>0</v>
          </cell>
          <cell r="GH22">
            <v>0</v>
          </cell>
          <cell r="GI22">
            <v>0</v>
          </cell>
          <cell r="GJ22">
            <v>0</v>
          </cell>
          <cell r="GK22">
            <v>0</v>
          </cell>
          <cell r="GL22">
            <v>0</v>
          </cell>
          <cell r="GM22">
            <v>0</v>
          </cell>
          <cell r="GN22">
            <v>0</v>
          </cell>
          <cell r="GO22">
            <v>0</v>
          </cell>
          <cell r="GP22">
            <v>0</v>
          </cell>
          <cell r="GQ22">
            <v>0</v>
          </cell>
          <cell r="GR22">
            <v>0</v>
          </cell>
          <cell r="GS22">
            <v>0</v>
          </cell>
        </row>
        <row r="23">
          <cell r="GG23">
            <v>0</v>
          </cell>
          <cell r="GH23">
            <v>0</v>
          </cell>
          <cell r="GI23">
            <v>0</v>
          </cell>
          <cell r="GJ23">
            <v>0</v>
          </cell>
          <cell r="GK23">
            <v>0</v>
          </cell>
          <cell r="GL23">
            <v>0</v>
          </cell>
          <cell r="GM23">
            <v>0</v>
          </cell>
          <cell r="GN23">
            <v>0</v>
          </cell>
          <cell r="GO23">
            <v>0</v>
          </cell>
          <cell r="GP23">
            <v>0</v>
          </cell>
          <cell r="GQ23">
            <v>0</v>
          </cell>
          <cell r="GR23">
            <v>0</v>
          </cell>
          <cell r="GS23">
            <v>0</v>
          </cell>
        </row>
        <row r="24">
          <cell r="GG24">
            <v>0</v>
          </cell>
          <cell r="GH24">
            <v>0</v>
          </cell>
          <cell r="GI24">
            <v>0</v>
          </cell>
          <cell r="GJ24">
            <v>0</v>
          </cell>
          <cell r="GK24">
            <v>0</v>
          </cell>
          <cell r="GL24">
            <v>0</v>
          </cell>
          <cell r="GM24">
            <v>0</v>
          </cell>
          <cell r="GN24">
            <v>0</v>
          </cell>
          <cell r="GO24">
            <v>0</v>
          </cell>
          <cell r="GP24">
            <v>0</v>
          </cell>
          <cell r="GQ24">
            <v>0</v>
          </cell>
          <cell r="GR24">
            <v>0</v>
          </cell>
          <cell r="GS24">
            <v>0</v>
          </cell>
        </row>
        <row r="25">
          <cell r="GG25">
            <v>0</v>
          </cell>
          <cell r="GH25">
            <v>0</v>
          </cell>
          <cell r="GI25">
            <v>0</v>
          </cell>
          <cell r="GJ25">
            <v>0</v>
          </cell>
          <cell r="GK25">
            <v>0</v>
          </cell>
          <cell r="GL25">
            <v>0</v>
          </cell>
          <cell r="GM25">
            <v>0</v>
          </cell>
          <cell r="GN25">
            <v>0</v>
          </cell>
          <cell r="GO25">
            <v>0</v>
          </cell>
          <cell r="GP25">
            <v>0</v>
          </cell>
          <cell r="GQ25">
            <v>0</v>
          </cell>
          <cell r="GR25">
            <v>0</v>
          </cell>
          <cell r="GS25">
            <v>0</v>
          </cell>
        </row>
        <row r="26">
          <cell r="GG26">
            <v>0</v>
          </cell>
          <cell r="GH26">
            <v>0</v>
          </cell>
          <cell r="GI26">
            <v>0</v>
          </cell>
          <cell r="GJ26">
            <v>0</v>
          </cell>
          <cell r="GK26">
            <v>0</v>
          </cell>
          <cell r="GL26">
            <v>0</v>
          </cell>
          <cell r="GM26">
            <v>0</v>
          </cell>
          <cell r="GN26">
            <v>0</v>
          </cell>
          <cell r="GO26">
            <v>0</v>
          </cell>
          <cell r="GP26">
            <v>0</v>
          </cell>
          <cell r="GQ26">
            <v>0</v>
          </cell>
          <cell r="GR26">
            <v>0</v>
          </cell>
          <cell r="GS26">
            <v>0</v>
          </cell>
        </row>
        <row r="27">
          <cell r="GG27">
            <v>0</v>
          </cell>
          <cell r="GH27">
            <v>0</v>
          </cell>
          <cell r="GI27">
            <v>0</v>
          </cell>
          <cell r="GJ27">
            <v>0</v>
          </cell>
          <cell r="GK27">
            <v>0</v>
          </cell>
          <cell r="GL27">
            <v>0</v>
          </cell>
          <cell r="GM27">
            <v>0</v>
          </cell>
          <cell r="GN27">
            <v>0</v>
          </cell>
          <cell r="GO27">
            <v>0</v>
          </cell>
          <cell r="GP27">
            <v>0</v>
          </cell>
          <cell r="GQ27">
            <v>0</v>
          </cell>
          <cell r="GR27">
            <v>0</v>
          </cell>
          <cell r="GS27">
            <v>0</v>
          </cell>
        </row>
        <row r="28">
          <cell r="GG28">
            <v>0</v>
          </cell>
          <cell r="GH28">
            <v>0</v>
          </cell>
          <cell r="GI28">
            <v>0</v>
          </cell>
          <cell r="GJ28">
            <v>0</v>
          </cell>
          <cell r="GK28">
            <v>0</v>
          </cell>
          <cell r="GL28">
            <v>0</v>
          </cell>
          <cell r="GM28">
            <v>0</v>
          </cell>
          <cell r="GN28">
            <v>0</v>
          </cell>
          <cell r="GO28">
            <v>0</v>
          </cell>
          <cell r="GP28">
            <v>0</v>
          </cell>
          <cell r="GQ28">
            <v>0</v>
          </cell>
          <cell r="GR28">
            <v>0</v>
          </cell>
          <cell r="GS28">
            <v>0</v>
          </cell>
        </row>
        <row r="29">
          <cell r="GG29">
            <v>0</v>
          </cell>
          <cell r="GH29">
            <v>0</v>
          </cell>
          <cell r="GI29">
            <v>0</v>
          </cell>
          <cell r="GJ29">
            <v>0</v>
          </cell>
          <cell r="GK29">
            <v>0</v>
          </cell>
          <cell r="GL29">
            <v>0</v>
          </cell>
          <cell r="GM29">
            <v>0</v>
          </cell>
          <cell r="GN29">
            <v>0</v>
          </cell>
          <cell r="GO29">
            <v>0</v>
          </cell>
          <cell r="GP29">
            <v>0</v>
          </cell>
          <cell r="GQ29">
            <v>0</v>
          </cell>
          <cell r="GR29">
            <v>0</v>
          </cell>
          <cell r="GS29">
            <v>0</v>
          </cell>
        </row>
        <row r="30">
          <cell r="GG30">
            <v>0</v>
          </cell>
          <cell r="GH30">
            <v>0</v>
          </cell>
          <cell r="GI30">
            <v>0</v>
          </cell>
          <cell r="GJ30">
            <v>0</v>
          </cell>
          <cell r="GK30">
            <v>0</v>
          </cell>
          <cell r="GL30">
            <v>0</v>
          </cell>
          <cell r="GM30">
            <v>0</v>
          </cell>
          <cell r="GN30">
            <v>0</v>
          </cell>
          <cell r="GO30">
            <v>0</v>
          </cell>
          <cell r="GP30">
            <v>0</v>
          </cell>
          <cell r="GQ30">
            <v>0</v>
          </cell>
          <cell r="GR30">
            <v>0</v>
          </cell>
          <cell r="GS30">
            <v>0</v>
          </cell>
        </row>
        <row r="31">
          <cell r="GG31">
            <v>0</v>
          </cell>
          <cell r="GH31">
            <v>0</v>
          </cell>
          <cell r="GI31">
            <v>0</v>
          </cell>
          <cell r="GJ31">
            <v>0</v>
          </cell>
          <cell r="GK31">
            <v>0</v>
          </cell>
          <cell r="GL31">
            <v>0</v>
          </cell>
          <cell r="GM31">
            <v>0</v>
          </cell>
          <cell r="GN31">
            <v>0</v>
          </cell>
          <cell r="GO31">
            <v>0</v>
          </cell>
          <cell r="GP31">
            <v>0</v>
          </cell>
          <cell r="GQ31">
            <v>0</v>
          </cell>
          <cell r="GR31">
            <v>0</v>
          </cell>
          <cell r="GS31">
            <v>0</v>
          </cell>
        </row>
        <row r="32">
          <cell r="GG32">
            <v>0</v>
          </cell>
          <cell r="GH32">
            <v>0</v>
          </cell>
          <cell r="GI32">
            <v>0</v>
          </cell>
          <cell r="GJ32">
            <v>0</v>
          </cell>
          <cell r="GK32">
            <v>0</v>
          </cell>
          <cell r="GL32">
            <v>0</v>
          </cell>
          <cell r="GM32">
            <v>0</v>
          </cell>
          <cell r="GN32">
            <v>0</v>
          </cell>
          <cell r="GO32">
            <v>0</v>
          </cell>
          <cell r="GP32">
            <v>0</v>
          </cell>
          <cell r="GQ32">
            <v>0</v>
          </cell>
          <cell r="GR32">
            <v>0</v>
          </cell>
          <cell r="GS32">
            <v>0</v>
          </cell>
        </row>
        <row r="33">
          <cell r="GG33">
            <v>0</v>
          </cell>
          <cell r="GH33">
            <v>0</v>
          </cell>
          <cell r="GI33">
            <v>0</v>
          </cell>
          <cell r="GJ33">
            <v>0</v>
          </cell>
          <cell r="GK33">
            <v>0</v>
          </cell>
          <cell r="GL33">
            <v>0</v>
          </cell>
          <cell r="GM33">
            <v>0</v>
          </cell>
          <cell r="GN33">
            <v>0</v>
          </cell>
          <cell r="GO33">
            <v>0</v>
          </cell>
          <cell r="GP33">
            <v>0</v>
          </cell>
          <cell r="GQ33">
            <v>0</v>
          </cell>
          <cell r="GR33">
            <v>0</v>
          </cell>
          <cell r="GS33">
            <v>0</v>
          </cell>
        </row>
        <row r="34">
          <cell r="GG34">
            <v>0</v>
          </cell>
          <cell r="GH34">
            <v>0</v>
          </cell>
          <cell r="GI34">
            <v>0</v>
          </cell>
          <cell r="GJ34">
            <v>200000</v>
          </cell>
          <cell r="GK34">
            <v>0</v>
          </cell>
          <cell r="GL34">
            <v>0</v>
          </cell>
          <cell r="GM34">
            <v>0</v>
          </cell>
          <cell r="GN34">
            <v>0</v>
          </cell>
          <cell r="GO34">
            <v>0</v>
          </cell>
          <cell r="GP34">
            <v>0</v>
          </cell>
          <cell r="GQ34">
            <v>0</v>
          </cell>
          <cell r="GR34">
            <v>0</v>
          </cell>
          <cell r="GS34">
            <v>200000</v>
          </cell>
        </row>
        <row r="35">
          <cell r="GG35">
            <v>0</v>
          </cell>
          <cell r="GH35">
            <v>0</v>
          </cell>
          <cell r="GI35">
            <v>0</v>
          </cell>
          <cell r="GJ35">
            <v>0</v>
          </cell>
          <cell r="GK35">
            <v>0</v>
          </cell>
          <cell r="GL35">
            <v>0</v>
          </cell>
          <cell r="GM35">
            <v>0</v>
          </cell>
          <cell r="GN35">
            <v>0</v>
          </cell>
          <cell r="GO35">
            <v>0</v>
          </cell>
          <cell r="GP35">
            <v>0</v>
          </cell>
          <cell r="GQ35">
            <v>0</v>
          </cell>
          <cell r="GR35">
            <v>0</v>
          </cell>
          <cell r="GS35">
            <v>0</v>
          </cell>
        </row>
        <row r="36">
          <cell r="GG36">
            <v>0</v>
          </cell>
          <cell r="GH36">
            <v>0</v>
          </cell>
          <cell r="GI36">
            <v>0</v>
          </cell>
          <cell r="GJ36">
            <v>0</v>
          </cell>
          <cell r="GK36">
            <v>0</v>
          </cell>
          <cell r="GL36">
            <v>0</v>
          </cell>
          <cell r="GM36">
            <v>0</v>
          </cell>
          <cell r="GN36">
            <v>0</v>
          </cell>
          <cell r="GO36">
            <v>0</v>
          </cell>
          <cell r="GP36">
            <v>0</v>
          </cell>
          <cell r="GQ36">
            <v>0</v>
          </cell>
          <cell r="GR36">
            <v>0</v>
          </cell>
          <cell r="GS36">
            <v>0</v>
          </cell>
        </row>
        <row r="37">
          <cell r="GG37">
            <v>0</v>
          </cell>
          <cell r="GH37">
            <v>0</v>
          </cell>
          <cell r="GI37">
            <v>0</v>
          </cell>
          <cell r="GJ37">
            <v>0</v>
          </cell>
          <cell r="GK37">
            <v>0</v>
          </cell>
          <cell r="GL37">
            <v>0</v>
          </cell>
          <cell r="GM37">
            <v>0</v>
          </cell>
          <cell r="GN37">
            <v>0</v>
          </cell>
          <cell r="GO37">
            <v>0</v>
          </cell>
          <cell r="GP37">
            <v>0</v>
          </cell>
          <cell r="GQ37">
            <v>0</v>
          </cell>
          <cell r="GR37">
            <v>0</v>
          </cell>
          <cell r="GS37">
            <v>0</v>
          </cell>
        </row>
        <row r="38">
          <cell r="GG38">
            <v>0</v>
          </cell>
          <cell r="GH38">
            <v>0</v>
          </cell>
          <cell r="GI38">
            <v>0</v>
          </cell>
          <cell r="GJ38">
            <v>0</v>
          </cell>
          <cell r="GK38">
            <v>0</v>
          </cell>
          <cell r="GL38">
            <v>0</v>
          </cell>
          <cell r="GM38">
            <v>0</v>
          </cell>
          <cell r="GN38">
            <v>0</v>
          </cell>
          <cell r="GO38">
            <v>0</v>
          </cell>
          <cell r="GP38">
            <v>0</v>
          </cell>
          <cell r="GQ38">
            <v>0</v>
          </cell>
          <cell r="GR38">
            <v>0</v>
          </cell>
          <cell r="GS38">
            <v>0</v>
          </cell>
        </row>
        <row r="39">
          <cell r="GG39">
            <v>0</v>
          </cell>
          <cell r="GH39">
            <v>0</v>
          </cell>
          <cell r="GI39">
            <v>0</v>
          </cell>
          <cell r="GJ39">
            <v>0</v>
          </cell>
          <cell r="GK39">
            <v>0</v>
          </cell>
          <cell r="GL39">
            <v>0</v>
          </cell>
          <cell r="GM39">
            <v>0</v>
          </cell>
          <cell r="GN39">
            <v>0</v>
          </cell>
          <cell r="GO39">
            <v>0</v>
          </cell>
          <cell r="GP39">
            <v>0</v>
          </cell>
          <cell r="GQ39">
            <v>0</v>
          </cell>
          <cell r="GR39">
            <v>0</v>
          </cell>
          <cell r="GS39">
            <v>0</v>
          </cell>
        </row>
        <row r="40">
          <cell r="GG40">
            <v>0</v>
          </cell>
          <cell r="GH40">
            <v>0</v>
          </cell>
          <cell r="GI40">
            <v>0</v>
          </cell>
          <cell r="GJ40">
            <v>0</v>
          </cell>
          <cell r="GK40">
            <v>0</v>
          </cell>
          <cell r="GL40">
            <v>0</v>
          </cell>
          <cell r="GM40">
            <v>0</v>
          </cell>
          <cell r="GN40">
            <v>0</v>
          </cell>
          <cell r="GO40">
            <v>0</v>
          </cell>
          <cell r="GP40">
            <v>0</v>
          </cell>
          <cell r="GQ40">
            <v>0</v>
          </cell>
          <cell r="GR40">
            <v>0</v>
          </cell>
          <cell r="GS40">
            <v>0</v>
          </cell>
        </row>
        <row r="41">
          <cell r="GG41">
            <v>0</v>
          </cell>
          <cell r="GH41">
            <v>0</v>
          </cell>
          <cell r="GI41">
            <v>0</v>
          </cell>
          <cell r="GJ41">
            <v>0</v>
          </cell>
          <cell r="GK41">
            <v>0</v>
          </cell>
          <cell r="GL41">
            <v>0</v>
          </cell>
          <cell r="GM41">
            <v>0</v>
          </cell>
          <cell r="GN41">
            <v>0</v>
          </cell>
          <cell r="GO41">
            <v>0</v>
          </cell>
          <cell r="GP41">
            <v>0</v>
          </cell>
          <cell r="GQ41">
            <v>0</v>
          </cell>
          <cell r="GR41">
            <v>0</v>
          </cell>
          <cell r="GS41">
            <v>0</v>
          </cell>
        </row>
        <row r="42">
          <cell r="GG42">
            <v>0</v>
          </cell>
          <cell r="GH42">
            <v>0</v>
          </cell>
          <cell r="GI42">
            <v>0</v>
          </cell>
          <cell r="GJ42">
            <v>0</v>
          </cell>
          <cell r="GK42">
            <v>0</v>
          </cell>
          <cell r="GL42">
            <v>0</v>
          </cell>
          <cell r="GM42">
            <v>0</v>
          </cell>
          <cell r="GN42">
            <v>0</v>
          </cell>
          <cell r="GO42">
            <v>0</v>
          </cell>
          <cell r="GP42">
            <v>0</v>
          </cell>
          <cell r="GQ42">
            <v>0</v>
          </cell>
          <cell r="GR42">
            <v>0</v>
          </cell>
          <cell r="GS42">
            <v>0</v>
          </cell>
        </row>
        <row r="43">
          <cell r="GG43">
            <v>0</v>
          </cell>
          <cell r="GH43">
            <v>0</v>
          </cell>
          <cell r="GI43">
            <v>0</v>
          </cell>
          <cell r="GJ43">
            <v>0</v>
          </cell>
          <cell r="GK43">
            <v>0</v>
          </cell>
          <cell r="GL43">
            <v>0</v>
          </cell>
          <cell r="GM43">
            <v>0</v>
          </cell>
          <cell r="GN43">
            <v>0</v>
          </cell>
          <cell r="GO43">
            <v>0</v>
          </cell>
          <cell r="GP43">
            <v>0</v>
          </cell>
          <cell r="GQ43">
            <v>0</v>
          </cell>
          <cell r="GR43">
            <v>0</v>
          </cell>
          <cell r="GS43">
            <v>0</v>
          </cell>
        </row>
        <row r="44">
          <cell r="GG44">
            <v>0</v>
          </cell>
          <cell r="GH44">
            <v>0</v>
          </cell>
          <cell r="GI44">
            <v>0</v>
          </cell>
          <cell r="GJ44">
            <v>0</v>
          </cell>
          <cell r="GK44">
            <v>0</v>
          </cell>
          <cell r="GL44">
            <v>0</v>
          </cell>
          <cell r="GM44">
            <v>0</v>
          </cell>
          <cell r="GN44">
            <v>0</v>
          </cell>
          <cell r="GO44">
            <v>0</v>
          </cell>
          <cell r="GP44">
            <v>0</v>
          </cell>
          <cell r="GQ44">
            <v>0</v>
          </cell>
          <cell r="GR44">
            <v>0</v>
          </cell>
          <cell r="GS44">
            <v>0</v>
          </cell>
        </row>
        <row r="45">
          <cell r="GG45">
            <v>0</v>
          </cell>
          <cell r="GH45">
            <v>0</v>
          </cell>
          <cell r="GI45">
            <v>0</v>
          </cell>
          <cell r="GJ45">
            <v>0</v>
          </cell>
          <cell r="GK45">
            <v>0</v>
          </cell>
          <cell r="GL45">
            <v>0</v>
          </cell>
          <cell r="GM45">
            <v>0</v>
          </cell>
          <cell r="GN45">
            <v>0</v>
          </cell>
          <cell r="GO45">
            <v>0</v>
          </cell>
          <cell r="GP45">
            <v>0</v>
          </cell>
          <cell r="GQ45">
            <v>0</v>
          </cell>
          <cell r="GR45">
            <v>0</v>
          </cell>
          <cell r="GS45">
            <v>0</v>
          </cell>
        </row>
        <row r="46">
          <cell r="GG46">
            <v>0</v>
          </cell>
          <cell r="GH46">
            <v>0</v>
          </cell>
          <cell r="GI46">
            <v>0</v>
          </cell>
          <cell r="GJ46">
            <v>0</v>
          </cell>
          <cell r="GK46">
            <v>0</v>
          </cell>
          <cell r="GL46">
            <v>0</v>
          </cell>
          <cell r="GM46">
            <v>0</v>
          </cell>
          <cell r="GN46">
            <v>0</v>
          </cell>
          <cell r="GO46">
            <v>0</v>
          </cell>
          <cell r="GP46">
            <v>0</v>
          </cell>
          <cell r="GQ46">
            <v>0</v>
          </cell>
          <cell r="GR46">
            <v>0</v>
          </cell>
          <cell r="G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roForma"/>
      <sheetName val="IS,CF,BS"/>
      <sheetName val="Financing"/>
      <sheetName val="Project_Cost"/>
      <sheetName val="GECosts_LM6000"/>
      <sheetName val="LDs"/>
      <sheetName val="Commiss"/>
      <sheetName val="SP_Tariff"/>
      <sheetName val="LM6000_PF_Degradation"/>
      <sheetName val="ScheduleG_H"/>
    </sheetNames>
    <sheetDataSet>
      <sheetData sheetId="0" refreshError="1"/>
      <sheetData sheetId="1" refreshError="1">
        <row r="6">
          <cell r="A6" t="str">
            <v>MARKET DATA</v>
          </cell>
        </row>
        <row r="174">
          <cell r="A174" t="str">
            <v>AVAILABILITY AND STARTS TARIFF</v>
          </cell>
        </row>
        <row r="319">
          <cell r="A319" t="str">
            <v>LIQUIDATED DAMAGES</v>
          </cell>
        </row>
        <row r="344">
          <cell r="A344" t="str">
            <v>PROFORMA</v>
          </cell>
        </row>
      </sheetData>
      <sheetData sheetId="2" refreshError="1"/>
      <sheetData sheetId="3" refreshError="1"/>
      <sheetData sheetId="4"/>
      <sheetData sheetId="5" refreshError="1"/>
      <sheetData sheetId="6" refreshError="1"/>
      <sheetData sheetId="7"/>
      <sheetData sheetId="8" refreshError="1"/>
      <sheetData sheetId="9" refreshError="1"/>
      <sheetData sheetId="10" refreshError="1">
        <row r="3">
          <cell r="H3" t="str">
            <v>New&amp;Clean</v>
          </cell>
          <cell r="J3" t="str">
            <v>New&amp;Clean</v>
          </cell>
        </row>
        <row r="4">
          <cell r="G4" t="str">
            <v>Temperature   (Celsius)</v>
          </cell>
          <cell r="H4" t="str">
            <v>Full Load     MW per hr</v>
          </cell>
          <cell r="I4" t="str">
            <v>Temperature   (Celsius)</v>
          </cell>
          <cell r="J4" t="str">
            <v>Full Load HR    (GJ/MWh)</v>
          </cell>
        </row>
        <row r="5">
          <cell r="A5" t="str">
            <v>&lt;=-30</v>
          </cell>
          <cell r="B5">
            <v>88.358723609282777</v>
          </cell>
          <cell r="C5" t="str">
            <v>&lt;=-30</v>
          </cell>
          <cell r="D5">
            <v>10.229436858840645</v>
          </cell>
          <cell r="G5" t="str">
            <v>&lt;=-30</v>
          </cell>
          <cell r="H5">
            <v>90.187022585749958</v>
          </cell>
          <cell r="I5" t="str">
            <v>&lt;=-30</v>
          </cell>
          <cell r="J5">
            <v>10.075525583970819</v>
          </cell>
        </row>
        <row r="6">
          <cell r="A6">
            <v>-29</v>
          </cell>
          <cell r="B6">
            <v>88.358403165822793</v>
          </cell>
          <cell r="C6">
            <v>-29</v>
          </cell>
          <cell r="D6">
            <v>10.21073929123969</v>
          </cell>
          <cell r="G6">
            <v>-29</v>
          </cell>
          <cell r="H6">
            <v>90.186695511745469</v>
          </cell>
          <cell r="I6">
            <v>-29</v>
          </cell>
          <cell r="J6">
            <v>10.057207253084298</v>
          </cell>
        </row>
        <row r="7">
          <cell r="A7">
            <v>-28</v>
          </cell>
          <cell r="B7">
            <v>88.358153932020571</v>
          </cell>
          <cell r="C7">
            <v>-28</v>
          </cell>
          <cell r="D7">
            <v>10.192140852692438</v>
          </cell>
          <cell r="G7">
            <v>-28</v>
          </cell>
          <cell r="H7">
            <v>90.186441120853061</v>
          </cell>
          <cell r="I7">
            <v>-28</v>
          </cell>
          <cell r="J7">
            <v>10.038985998591063</v>
          </cell>
        </row>
        <row r="8">
          <cell r="A8">
            <v>-27</v>
          </cell>
          <cell r="B8">
            <v>88.359915668220708</v>
          </cell>
          <cell r="C8">
            <v>-27</v>
          </cell>
          <cell r="D8">
            <v>10.173634203128533</v>
          </cell>
          <cell r="G8">
            <v>-27</v>
          </cell>
          <cell r="H8">
            <v>90.188238760363191</v>
          </cell>
          <cell r="I8">
            <v>-27</v>
          </cell>
          <cell r="J8">
            <v>10.020854674259571</v>
          </cell>
        </row>
        <row r="9">
          <cell r="A9">
            <v>-26</v>
          </cell>
          <cell r="B9">
            <v>88.359808851389104</v>
          </cell>
          <cell r="C9">
            <v>-26</v>
          </cell>
          <cell r="D9">
            <v>10.156397560462516</v>
          </cell>
          <cell r="G9">
            <v>-26</v>
          </cell>
          <cell r="H9">
            <v>90.188129733302233</v>
          </cell>
          <cell r="I9">
            <v>-26</v>
          </cell>
          <cell r="J9">
            <v>10.00397381763568</v>
          </cell>
        </row>
        <row r="10">
          <cell r="A10">
            <v>-25</v>
          </cell>
          <cell r="B10">
            <v>88.359773245778555</v>
          </cell>
          <cell r="C10">
            <v>-25</v>
          </cell>
          <cell r="D10">
            <v>10.138094464269473</v>
          </cell>
          <cell r="G10">
            <v>-25</v>
          </cell>
          <cell r="H10">
            <v>90.18809339094858</v>
          </cell>
          <cell r="I10">
            <v>-25</v>
          </cell>
          <cell r="J10">
            <v>9.9860417888579587</v>
          </cell>
        </row>
        <row r="11">
          <cell r="A11">
            <v>-24</v>
          </cell>
          <cell r="B11">
            <v>88.359808851389104</v>
          </cell>
          <cell r="C11">
            <v>-24</v>
          </cell>
          <cell r="D11">
            <v>10.119891845973475</v>
          </cell>
          <cell r="G11">
            <v>-24</v>
          </cell>
          <cell r="H11">
            <v>90.188129733302233</v>
          </cell>
          <cell r="I11">
            <v>-24</v>
          </cell>
          <cell r="J11">
            <v>9.9682081579665702</v>
          </cell>
        </row>
        <row r="12">
          <cell r="A12">
            <v>-23</v>
          </cell>
          <cell r="B12">
            <v>88.359915668220708</v>
          </cell>
          <cell r="C12">
            <v>-23</v>
          </cell>
          <cell r="D12">
            <v>10.101779993167341</v>
          </cell>
          <cell r="G12">
            <v>-23</v>
          </cell>
          <cell r="H12">
            <v>90.188238760363191</v>
          </cell>
          <cell r="I12">
            <v>-23</v>
          </cell>
          <cell r="J12">
            <v>9.9504634094472806</v>
          </cell>
        </row>
        <row r="13">
          <cell r="A13">
            <v>-22</v>
          </cell>
          <cell r="B13">
            <v>88.360060405236453</v>
          </cell>
          <cell r="C13">
            <v>-22</v>
          </cell>
          <cell r="D13">
            <v>10.083770523016685</v>
          </cell>
          <cell r="G13">
            <v>-22</v>
          </cell>
          <cell r="H13">
            <v>90.188387181094541</v>
          </cell>
          <cell r="I13">
            <v>-22</v>
          </cell>
          <cell r="J13">
            <v>9.9328188692389059</v>
          </cell>
        </row>
        <row r="14">
          <cell r="A14">
            <v>-21</v>
          </cell>
          <cell r="B14">
            <v>88.362282705271511</v>
          </cell>
          <cell r="C14">
            <v>-21</v>
          </cell>
          <cell r="D14">
            <v>10.065838666734443</v>
          </cell>
          <cell r="G14">
            <v>-21</v>
          </cell>
          <cell r="H14">
            <v>90.190654225468677</v>
          </cell>
          <cell r="I14">
            <v>-21</v>
          </cell>
          <cell r="J14">
            <v>9.9152504822279326</v>
          </cell>
        </row>
        <row r="15">
          <cell r="A15">
            <v>-20</v>
          </cell>
          <cell r="B15">
            <v>88.362603162801165</v>
          </cell>
          <cell r="C15">
            <v>-20</v>
          </cell>
          <cell r="D15">
            <v>10.048011225480206</v>
          </cell>
          <cell r="G15">
            <v>-20</v>
          </cell>
          <cell r="H15">
            <v>90.19098131382998</v>
          </cell>
          <cell r="I15">
            <v>-20</v>
          </cell>
          <cell r="J15">
            <v>9.8977842502028732</v>
          </cell>
        </row>
        <row r="16">
          <cell r="A16">
            <v>-19</v>
          </cell>
          <cell r="B16">
            <v>88.370502068228845</v>
          </cell>
          <cell r="C16">
            <v>-19</v>
          </cell>
          <cell r="D16">
            <v>10.029424456063193</v>
          </cell>
          <cell r="G16">
            <v>-19</v>
          </cell>
          <cell r="H16">
            <v>90.198888323607449</v>
          </cell>
          <cell r="I16">
            <v>-19</v>
          </cell>
          <cell r="J16">
            <v>9.8795865122689595</v>
          </cell>
        </row>
        <row r="17">
          <cell r="A17">
            <v>-18</v>
          </cell>
          <cell r="B17">
            <v>88.370964990653334</v>
          </cell>
          <cell r="C17">
            <v>-18</v>
          </cell>
          <cell r="D17">
            <v>10.012946455611926</v>
          </cell>
          <cell r="G17">
            <v>-18</v>
          </cell>
          <cell r="H17">
            <v>90.199360823899866</v>
          </cell>
          <cell r="I17">
            <v>-18</v>
          </cell>
          <cell r="J17">
            <v>9.8634485451881009</v>
          </cell>
        </row>
        <row r="18">
          <cell r="A18">
            <v>-17</v>
          </cell>
          <cell r="B18">
            <v>88.371499131912373</v>
          </cell>
          <cell r="C18">
            <v>-17</v>
          </cell>
          <cell r="D18">
            <v>9.9994472615869014</v>
          </cell>
          <cell r="G18">
            <v>-17</v>
          </cell>
          <cell r="H18">
            <v>90.199906016544972</v>
          </cell>
          <cell r="I18">
            <v>-17</v>
          </cell>
          <cell r="J18">
            <v>9.8502226648349591</v>
          </cell>
        </row>
        <row r="19">
          <cell r="A19">
            <v>-16</v>
          </cell>
          <cell r="B19">
            <v>88.372104492005917</v>
          </cell>
          <cell r="C19">
            <v>-16</v>
          </cell>
          <cell r="D19">
            <v>9.9871361310858742</v>
          </cell>
          <cell r="G19">
            <v>-16</v>
          </cell>
          <cell r="H19">
            <v>90.200523901542766</v>
          </cell>
          <cell r="I19">
            <v>-16</v>
          </cell>
          <cell r="J19">
            <v>9.8381607221491389</v>
          </cell>
        </row>
        <row r="20">
          <cell r="A20">
            <v>-15</v>
          </cell>
          <cell r="B20">
            <v>88.372781070934025</v>
          </cell>
          <cell r="C20">
            <v>-15</v>
          </cell>
          <cell r="D20">
            <v>9.97486641679893</v>
          </cell>
          <cell r="G20">
            <v>-15</v>
          </cell>
          <cell r="H20">
            <v>90.201214478893235</v>
          </cell>
          <cell r="I20">
            <v>-15</v>
          </cell>
          <cell r="J20">
            <v>9.8261393130599828</v>
          </cell>
        </row>
        <row r="21">
          <cell r="A21">
            <v>-14</v>
          </cell>
          <cell r="B21">
            <v>88.373528868696667</v>
          </cell>
          <cell r="C21">
            <v>-14</v>
          </cell>
          <cell r="D21">
            <v>9.962636598722133</v>
          </cell>
          <cell r="G21">
            <v>-14</v>
          </cell>
          <cell r="H21">
            <v>90.201977748596406</v>
          </cell>
          <cell r="I21">
            <v>-14</v>
          </cell>
          <cell r="J21">
            <v>9.8141569483769295</v>
          </cell>
        </row>
        <row r="22">
          <cell r="A22">
            <v>-13</v>
          </cell>
          <cell r="B22">
            <v>88.376253828071725</v>
          </cell>
          <cell r="C22">
            <v>-13</v>
          </cell>
          <cell r="D22">
            <v>9.9504475545229436</v>
          </cell>
          <cell r="G22">
            <v>-13</v>
          </cell>
          <cell r="H22">
            <v>90.204759242609171</v>
          </cell>
          <cell r="I22">
            <v>-13</v>
          </cell>
          <cell r="J22">
            <v>9.8022144756512262</v>
          </cell>
        </row>
        <row r="23">
          <cell r="A23">
            <v>-12</v>
          </cell>
          <cell r="B23">
            <v>88.454536091328109</v>
          </cell>
          <cell r="C23">
            <v>-12</v>
          </cell>
          <cell r="D23">
            <v>9.9406744118226769</v>
          </cell>
          <cell r="G23">
            <v>-12</v>
          </cell>
          <cell r="H23">
            <v>90.28464350835668</v>
          </cell>
          <cell r="I23">
            <v>-12</v>
          </cell>
          <cell r="J23">
            <v>9.7926340072858178</v>
          </cell>
        </row>
        <row r="24">
          <cell r="A24">
            <v>-11</v>
          </cell>
          <cell r="B24">
            <v>88.711057668243328</v>
          </cell>
          <cell r="C24">
            <v>-11</v>
          </cell>
          <cell r="D24">
            <v>9.9299030831439286</v>
          </cell>
          <cell r="G24">
            <v>-11</v>
          </cell>
          <cell r="H24">
            <v>90.546410876559875</v>
          </cell>
          <cell r="I24">
            <v>-11</v>
          </cell>
          <cell r="J24">
            <v>9.7820286527635592</v>
          </cell>
        </row>
        <row r="25">
          <cell r="A25">
            <v>-10</v>
          </cell>
          <cell r="B25">
            <v>88.832132608922677</v>
          </cell>
          <cell r="C25">
            <v>-10</v>
          </cell>
          <cell r="D25">
            <v>9.9251296018516335</v>
          </cell>
          <cell r="G25">
            <v>-10</v>
          </cell>
          <cell r="H25">
            <v>90.669961872497879</v>
          </cell>
          <cell r="I25">
            <v>-10</v>
          </cell>
          <cell r="J25">
            <v>9.7773284055002883</v>
          </cell>
        </row>
        <row r="26">
          <cell r="A26">
            <v>-9</v>
          </cell>
          <cell r="B26">
            <v>88.812004437940757</v>
          </cell>
          <cell r="C26">
            <v>-9</v>
          </cell>
          <cell r="D26">
            <v>9.9240461324867688</v>
          </cell>
          <cell r="G26">
            <v>-9</v>
          </cell>
          <cell r="H26">
            <v>90.649421156634673</v>
          </cell>
          <cell r="I26">
            <v>-9</v>
          </cell>
          <cell r="J26">
            <v>9.776259631334387</v>
          </cell>
        </row>
        <row r="27">
          <cell r="A27">
            <v>-8</v>
          </cell>
          <cell r="B27">
            <v>88.644847860717405</v>
          </cell>
          <cell r="C27">
            <v>-8</v>
          </cell>
          <cell r="D27">
            <v>9.9278148109882434</v>
          </cell>
          <cell r="G27">
            <v>-8</v>
          </cell>
          <cell r="H27">
            <v>90.478844550562741</v>
          </cell>
          <cell r="I27">
            <v>-8</v>
          </cell>
          <cell r="J27">
            <v>9.7799670706047621</v>
          </cell>
        </row>
        <row r="28">
          <cell r="A28">
            <v>-7</v>
          </cell>
          <cell r="B28">
            <v>87.959192475842073</v>
          </cell>
          <cell r="C28">
            <v>-7</v>
          </cell>
          <cell r="D28">
            <v>9.9403183825904939</v>
          </cell>
          <cell r="G28">
            <v>-7</v>
          </cell>
          <cell r="H28">
            <v>89.77915985083574</v>
          </cell>
          <cell r="I28">
            <v>-7</v>
          </cell>
          <cell r="J28">
            <v>9.7922669134213773</v>
          </cell>
        </row>
        <row r="29">
          <cell r="A29">
            <v>-6</v>
          </cell>
          <cell r="B29">
            <v>87.250341500588959</v>
          </cell>
          <cell r="C29">
            <v>-6</v>
          </cell>
          <cell r="D29">
            <v>9.9552059155309482</v>
          </cell>
          <cell r="G29">
            <v>-6</v>
          </cell>
          <cell r="H29">
            <v>89.055805507872819</v>
          </cell>
          <cell r="I29">
            <v>-6</v>
          </cell>
          <cell r="J29">
            <v>9.8069142252322923</v>
          </cell>
        </row>
        <row r="30">
          <cell r="A30">
            <v>-5</v>
          </cell>
          <cell r="B30">
            <v>86.55508564523322</v>
          </cell>
          <cell r="C30">
            <v>-5</v>
          </cell>
          <cell r="D30">
            <v>9.97007772993115</v>
          </cell>
          <cell r="G30">
            <v>-5</v>
          </cell>
          <cell r="H30">
            <v>88.346324447568023</v>
          </cell>
          <cell r="I30">
            <v>-5</v>
          </cell>
          <cell r="J30">
            <v>9.8215460944805741</v>
          </cell>
        </row>
        <row r="31">
          <cell r="A31">
            <v>-4</v>
          </cell>
          <cell r="B31">
            <v>85.857936979992161</v>
          </cell>
          <cell r="C31">
            <v>-4</v>
          </cell>
          <cell r="D31">
            <v>9.984966683325851</v>
          </cell>
          <cell r="G31">
            <v>-4</v>
          </cell>
          <cell r="H31">
            <v>87.634911967412322</v>
          </cell>
          <cell r="I31">
            <v>-4</v>
          </cell>
          <cell r="J31">
            <v>9.836194410152407</v>
          </cell>
        </row>
        <row r="32">
          <cell r="A32">
            <v>-3</v>
          </cell>
          <cell r="B32">
            <v>85.170534533234459</v>
          </cell>
          <cell r="C32">
            <v>-3</v>
          </cell>
          <cell r="D32">
            <v>9.9986818024888358</v>
          </cell>
          <cell r="G32">
            <v>-3</v>
          </cell>
          <cell r="H32">
            <v>86.933444626876891</v>
          </cell>
          <cell r="I32">
            <v>-3</v>
          </cell>
          <cell r="J32">
            <v>9.8496863260027592</v>
          </cell>
        </row>
        <row r="33">
          <cell r="A33">
            <v>-2</v>
          </cell>
          <cell r="B33">
            <v>84.475415607482077</v>
          </cell>
          <cell r="C33">
            <v>-2</v>
          </cell>
          <cell r="D33">
            <v>10.014755097342769</v>
          </cell>
          <cell r="G33">
            <v>-2</v>
          </cell>
          <cell r="H33">
            <v>86.224103346813791</v>
          </cell>
          <cell r="I33">
            <v>-2</v>
          </cell>
          <cell r="J33">
            <v>9.8655006922627297</v>
          </cell>
        </row>
        <row r="34">
          <cell r="A34">
            <v>-1</v>
          </cell>
          <cell r="B34">
            <v>83.859649901437081</v>
          </cell>
          <cell r="C34">
            <v>-1</v>
          </cell>
          <cell r="D34">
            <v>10.027067102977679</v>
          </cell>
          <cell r="G34">
            <v>-1</v>
          </cell>
          <cell r="H34">
            <v>85.595739606020516</v>
          </cell>
          <cell r="I34">
            <v>-1</v>
          </cell>
          <cell r="J34">
            <v>9.8776249990733511</v>
          </cell>
        </row>
        <row r="35">
          <cell r="A35">
            <v>0</v>
          </cell>
          <cell r="B35">
            <v>83.887624438530452</v>
          </cell>
          <cell r="C35">
            <v>0</v>
          </cell>
          <cell r="D35">
            <v>10.012276558714717</v>
          </cell>
          <cell r="G35">
            <v>0</v>
          </cell>
          <cell r="H35">
            <v>85.623906801878462</v>
          </cell>
          <cell r="I35">
            <v>0</v>
          </cell>
          <cell r="J35">
            <v>9.8631658957631192</v>
          </cell>
        </row>
        <row r="36">
          <cell r="A36">
            <v>1</v>
          </cell>
          <cell r="B36">
            <v>83.897075191414473</v>
          </cell>
          <cell r="C36">
            <v>1</v>
          </cell>
          <cell r="D36">
            <v>9.9997527200548326</v>
          </cell>
          <cell r="G36">
            <v>1</v>
          </cell>
          <cell r="H36">
            <v>85.633551618866321</v>
          </cell>
          <cell r="I36">
            <v>1</v>
          </cell>
          <cell r="J36">
            <v>9.8508950375907975</v>
          </cell>
        </row>
        <row r="37">
          <cell r="A37">
            <v>2</v>
          </cell>
          <cell r="B37">
            <v>83.906593864256621</v>
          </cell>
          <cell r="C37">
            <v>2</v>
          </cell>
          <cell r="D37">
            <v>9.9884348781924182</v>
          </cell>
          <cell r="G37">
            <v>2</v>
          </cell>
          <cell r="H37">
            <v>85.643265761534465</v>
          </cell>
          <cell r="I37">
            <v>2</v>
          </cell>
          <cell r="J37">
            <v>9.8398119721093931</v>
          </cell>
        </row>
        <row r="38">
          <cell r="A38">
            <v>3</v>
          </cell>
          <cell r="B38">
            <v>83.916214411481008</v>
          </cell>
          <cell r="C38">
            <v>3</v>
          </cell>
          <cell r="D38">
            <v>9.9759938913815542</v>
          </cell>
          <cell r="G38">
            <v>3</v>
          </cell>
          <cell r="H38">
            <v>85.653083184689848</v>
          </cell>
          <cell r="I38">
            <v>3</v>
          </cell>
          <cell r="J38">
            <v>9.8276222566697733</v>
          </cell>
        </row>
        <row r="39">
          <cell r="A39">
            <v>4</v>
          </cell>
          <cell r="B39">
            <v>83.925835044525471</v>
          </cell>
          <cell r="C39">
            <v>4</v>
          </cell>
          <cell r="D39">
            <v>9.9636041801177342</v>
          </cell>
          <cell r="G39">
            <v>4</v>
          </cell>
          <cell r="H39">
            <v>85.662902100153161</v>
          </cell>
          <cell r="I39">
            <v>4</v>
          </cell>
          <cell r="J39">
            <v>9.8154826155961832</v>
          </cell>
        </row>
        <row r="40">
          <cell r="A40">
            <v>5</v>
          </cell>
          <cell r="B40">
            <v>83.678748606857397</v>
          </cell>
          <cell r="C40">
            <v>5</v>
          </cell>
          <cell r="D40">
            <v>9.9528191514759659</v>
          </cell>
          <cell r="G40">
            <v>5</v>
          </cell>
          <cell r="H40">
            <v>85.408095104014592</v>
          </cell>
          <cell r="I40">
            <v>5</v>
          </cell>
          <cell r="J40">
            <v>9.8051833623032802</v>
          </cell>
        </row>
        <row r="41">
          <cell r="A41">
            <v>6</v>
          </cell>
          <cell r="B41">
            <v>83.091303735529209</v>
          </cell>
          <cell r="C41">
            <v>6</v>
          </cell>
          <cell r="D41">
            <v>9.9567862072470259</v>
          </cell>
          <cell r="G41">
            <v>6</v>
          </cell>
          <cell r="H41">
            <v>84.806435929493645</v>
          </cell>
          <cell r="I41">
            <v>6</v>
          </cell>
          <cell r="J41">
            <v>9.8093314462999039</v>
          </cell>
        </row>
        <row r="42">
          <cell r="A42">
            <v>7</v>
          </cell>
          <cell r="B42">
            <v>82.402398081073741</v>
          </cell>
          <cell r="C42">
            <v>7</v>
          </cell>
          <cell r="D42">
            <v>9.9723394103653842</v>
          </cell>
          <cell r="G42">
            <v>7</v>
          </cell>
          <cell r="H42">
            <v>84.103435451129045</v>
          </cell>
          <cell r="I42">
            <v>7</v>
          </cell>
          <cell r="J42">
            <v>9.8246396837254011</v>
          </cell>
        </row>
        <row r="43">
          <cell r="A43">
            <v>8</v>
          </cell>
          <cell r="B43">
            <v>81.723192284309917</v>
          </cell>
          <cell r="C43">
            <v>8</v>
          </cell>
          <cell r="D43">
            <v>9.9902079914296955</v>
          </cell>
          <cell r="G43">
            <v>8</v>
          </cell>
          <cell r="H43">
            <v>83.410333493122721</v>
          </cell>
          <cell r="I43">
            <v>8</v>
          </cell>
          <cell r="J43">
            <v>9.8422288973066863</v>
          </cell>
        </row>
        <row r="44">
          <cell r="A44">
            <v>9</v>
          </cell>
          <cell r="B44">
            <v>81.042075434034786</v>
          </cell>
          <cell r="C44">
            <v>9</v>
          </cell>
          <cell r="D44">
            <v>10.005766246215728</v>
          </cell>
          <cell r="G44">
            <v>9</v>
          </cell>
          <cell r="H44">
            <v>82.715281494199274</v>
          </cell>
          <cell r="I44">
            <v>9</v>
          </cell>
          <cell r="J44">
            <v>9.8575416540307739</v>
          </cell>
        </row>
        <row r="45">
          <cell r="A45">
            <v>10</v>
          </cell>
          <cell r="B45">
            <v>80.358019850746402</v>
          </cell>
          <cell r="C45">
            <v>10</v>
          </cell>
          <cell r="D45">
            <v>10.019473829744255</v>
          </cell>
          <cell r="G45">
            <v>10</v>
          </cell>
          <cell r="H45">
            <v>82.016538822246403</v>
          </cell>
          <cell r="I45">
            <v>10</v>
          </cell>
          <cell r="J45">
            <v>9.8711140521258276</v>
          </cell>
        </row>
        <row r="46">
          <cell r="A46">
            <v>11</v>
          </cell>
          <cell r="B46">
            <v>79.400439816915622</v>
          </cell>
          <cell r="C46">
            <v>11</v>
          </cell>
          <cell r="D46">
            <v>10.045514699263544</v>
          </cell>
          <cell r="G46">
            <v>11</v>
          </cell>
          <cell r="H46">
            <v>81.039519298255954</v>
          </cell>
          <cell r="I46">
            <v>11</v>
          </cell>
          <cell r="J46">
            <v>9.8967297482354439</v>
          </cell>
        </row>
        <row r="47">
          <cell r="A47">
            <v>12</v>
          </cell>
          <cell r="B47">
            <v>78.457920612080315</v>
          </cell>
          <cell r="C47">
            <v>12</v>
          </cell>
          <cell r="D47">
            <v>10.069497654369989</v>
          </cell>
          <cell r="G47">
            <v>12</v>
          </cell>
          <cell r="H47">
            <v>80.077719228258076</v>
          </cell>
          <cell r="I47">
            <v>12</v>
          </cell>
          <cell r="J47">
            <v>9.9203357170345114</v>
          </cell>
        </row>
        <row r="48">
          <cell r="A48">
            <v>13</v>
          </cell>
          <cell r="B48">
            <v>77.451486945095979</v>
          </cell>
          <cell r="C48">
            <v>13</v>
          </cell>
          <cell r="D48">
            <v>10.098221041613233</v>
          </cell>
          <cell r="G48">
            <v>13</v>
          </cell>
          <cell r="H48">
            <v>79.050697721457297</v>
          </cell>
          <cell r="I48">
            <v>13</v>
          </cell>
          <cell r="J48">
            <v>9.9486096518086757</v>
          </cell>
        </row>
        <row r="49">
          <cell r="A49">
            <v>14</v>
          </cell>
          <cell r="B49">
            <v>76.410180828089651</v>
          </cell>
          <cell r="C49">
            <v>14</v>
          </cell>
          <cell r="D49">
            <v>10.12933808791299</v>
          </cell>
          <cell r="G49">
            <v>14</v>
          </cell>
          <cell r="H49">
            <v>77.988090788845966</v>
          </cell>
          <cell r="I49">
            <v>14</v>
          </cell>
          <cell r="J49">
            <v>9.9792400916494657</v>
          </cell>
        </row>
        <row r="50">
          <cell r="A50">
            <v>15</v>
          </cell>
          <cell r="B50">
            <v>75.333964519171246</v>
          </cell>
          <cell r="C50">
            <v>15</v>
          </cell>
          <cell r="D50">
            <v>10.162859412304321</v>
          </cell>
          <cell r="G50">
            <v>15</v>
          </cell>
          <cell r="H50">
            <v>76.889860570616847</v>
          </cell>
          <cell r="I50">
            <v>15</v>
          </cell>
          <cell r="J50">
            <v>10.012237279596409</v>
          </cell>
        </row>
        <row r="51">
          <cell r="A51">
            <v>16</v>
          </cell>
          <cell r="B51">
            <v>74.335254323955951</v>
          </cell>
          <cell r="C51">
            <v>16</v>
          </cell>
          <cell r="D51">
            <v>10.195149061380564</v>
          </cell>
          <cell r="G51">
            <v>16</v>
          </cell>
          <cell r="H51">
            <v>75.87072084546638</v>
          </cell>
          <cell r="I51">
            <v>16</v>
          </cell>
          <cell r="J51">
            <v>10.044022270008997</v>
          </cell>
        </row>
        <row r="52">
          <cell r="A52">
            <v>17</v>
          </cell>
          <cell r="B52">
            <v>73.375232687689845</v>
          </cell>
          <cell r="C52">
            <v>17</v>
          </cell>
          <cell r="D52">
            <v>10.226264498130831</v>
          </cell>
          <cell r="G52">
            <v>17</v>
          </cell>
          <cell r="H52">
            <v>74.891061863784444</v>
          </cell>
          <cell r="I52">
            <v>17</v>
          </cell>
          <cell r="J52">
            <v>10.074650529884652</v>
          </cell>
        </row>
        <row r="53">
          <cell r="A53">
            <v>18</v>
          </cell>
          <cell r="B53">
            <v>72.434617056046847</v>
          </cell>
          <cell r="C53">
            <v>18</v>
          </cell>
          <cell r="D53">
            <v>10.257378272822919</v>
          </cell>
          <cell r="G53">
            <v>18</v>
          </cell>
          <cell r="H53">
            <v>73.931204939344553</v>
          </cell>
          <cell r="I53">
            <v>18</v>
          </cell>
          <cell r="J53">
            <v>10.105276974574407</v>
          </cell>
        </row>
        <row r="54">
          <cell r="A54">
            <v>19</v>
          </cell>
          <cell r="B54">
            <v>71.337071330933085</v>
          </cell>
          <cell r="C54">
            <v>19</v>
          </cell>
          <cell r="D54">
            <v>10.295719700324707</v>
          </cell>
          <cell r="G54">
            <v>19</v>
          </cell>
          <cell r="H54">
            <v>72.811208751497148</v>
          </cell>
          <cell r="I54">
            <v>19</v>
          </cell>
          <cell r="J54">
            <v>10.143018349406464</v>
          </cell>
        </row>
        <row r="55">
          <cell r="A55">
            <v>20</v>
          </cell>
          <cell r="B55">
            <v>70.241510397437494</v>
          </cell>
          <cell r="C55">
            <v>20</v>
          </cell>
          <cell r="D55">
            <v>10.332937822917559</v>
          </cell>
          <cell r="G55">
            <v>20</v>
          </cell>
          <cell r="H55">
            <v>71.693236566879108</v>
          </cell>
          <cell r="I55">
            <v>20</v>
          </cell>
          <cell r="J55">
            <v>10.179652117333189</v>
          </cell>
        </row>
        <row r="56">
          <cell r="A56">
            <v>21</v>
          </cell>
          <cell r="B56">
            <v>69.168327009018924</v>
          </cell>
          <cell r="C56">
            <v>21</v>
          </cell>
          <cell r="D56">
            <v>10.370308791449753</v>
          </cell>
          <cell r="G56">
            <v>21</v>
          </cell>
          <cell r="H56">
            <v>70.597958433394766</v>
          </cell>
          <cell r="I56">
            <v>21</v>
          </cell>
          <cell r="J56">
            <v>10.216456338289436</v>
          </cell>
        </row>
        <row r="57">
          <cell r="A57">
            <v>22</v>
          </cell>
          <cell r="B57">
            <v>67.828287419677935</v>
          </cell>
          <cell r="C57">
            <v>22</v>
          </cell>
          <cell r="D57">
            <v>10.423149591168546</v>
          </cell>
          <cell r="G57">
            <v>22</v>
          </cell>
          <cell r="H57">
            <v>69.230514245345461</v>
          </cell>
          <cell r="I57">
            <v>22</v>
          </cell>
          <cell r="J57">
            <v>10.268469813096832</v>
          </cell>
        </row>
        <row r="58">
          <cell r="A58">
            <v>23</v>
          </cell>
          <cell r="B58">
            <v>67.034761196249761</v>
          </cell>
          <cell r="C58">
            <v>23</v>
          </cell>
          <cell r="D58">
            <v>10.44610521488578</v>
          </cell>
          <cell r="G58">
            <v>23</v>
          </cell>
          <cell r="H58">
            <v>68.420756339186212</v>
          </cell>
          <cell r="I58">
            <v>23</v>
          </cell>
          <cell r="J58">
            <v>10.291058749181532</v>
          </cell>
        </row>
        <row r="59">
          <cell r="A59">
            <v>24</v>
          </cell>
          <cell r="B59">
            <v>66.175328105015154</v>
          </cell>
          <cell r="C59">
            <v>24</v>
          </cell>
          <cell r="D59">
            <v>10.472688056824998</v>
          </cell>
          <cell r="G59">
            <v>24</v>
          </cell>
          <cell r="H59">
            <v>67.543744166172715</v>
          </cell>
          <cell r="I59">
            <v>24</v>
          </cell>
          <cell r="J59">
            <v>10.317217958035609</v>
          </cell>
        </row>
        <row r="60">
          <cell r="A60">
            <v>25</v>
          </cell>
          <cell r="B60">
            <v>65.348744050136546</v>
          </cell>
          <cell r="C60">
            <v>25</v>
          </cell>
          <cell r="D60">
            <v>10.502741979918959</v>
          </cell>
          <cell r="G60">
            <v>25</v>
          </cell>
          <cell r="H60">
            <v>66.700254394908555</v>
          </cell>
          <cell r="I60">
            <v>25</v>
          </cell>
          <cell r="J60">
            <v>10.346796725905447</v>
          </cell>
        </row>
        <row r="61">
          <cell r="A61">
            <v>26</v>
          </cell>
          <cell r="B61">
            <v>64.551214571521228</v>
          </cell>
          <cell r="C61">
            <v>26</v>
          </cell>
          <cell r="D61">
            <v>10.531615480542955</v>
          </cell>
          <cell r="G61">
            <v>26</v>
          </cell>
          <cell r="H61">
            <v>65.886413348131569</v>
          </cell>
          <cell r="I61">
            <v>26</v>
          </cell>
          <cell r="J61">
            <v>10.375212766219509</v>
          </cell>
        </row>
        <row r="62">
          <cell r="A62">
            <v>27</v>
          </cell>
          <cell r="B62">
            <v>63.771177255036697</v>
          </cell>
          <cell r="C62">
            <v>27</v>
          </cell>
          <cell r="D62">
            <v>10.558155873813206</v>
          </cell>
          <cell r="G62">
            <v>27</v>
          </cell>
          <cell r="H62">
            <v>65.090420864584814</v>
          </cell>
          <cell r="I62">
            <v>27</v>
          </cell>
          <cell r="J62">
            <v>10.401330348601498</v>
          </cell>
        </row>
        <row r="63">
          <cell r="A63">
            <v>28</v>
          </cell>
          <cell r="B63">
            <v>62.956199660283559</v>
          </cell>
          <cell r="C63">
            <v>28</v>
          </cell>
          <cell r="D63">
            <v>10.588287185834446</v>
          </cell>
          <cell r="G63">
            <v>28</v>
          </cell>
          <cell r="H63">
            <v>64.258774453902205</v>
          </cell>
          <cell r="I63">
            <v>28</v>
          </cell>
          <cell r="J63">
            <v>10.430983142165983</v>
          </cell>
        </row>
        <row r="64">
          <cell r="A64">
            <v>29</v>
          </cell>
          <cell r="B64">
            <v>62.164478342589689</v>
          </cell>
          <cell r="C64">
            <v>29</v>
          </cell>
          <cell r="D64">
            <v>10.617245569031482</v>
          </cell>
          <cell r="G64">
            <v>29</v>
          </cell>
          <cell r="H64">
            <v>63.450859542514308</v>
          </cell>
          <cell r="I64">
            <v>29</v>
          </cell>
          <cell r="J64">
            <v>10.459480438880778</v>
          </cell>
        </row>
        <row r="65">
          <cell r="A65" t="str">
            <v>&gt;=30</v>
          </cell>
          <cell r="B65">
            <v>61.411522294551034</v>
          </cell>
          <cell r="C65" t="str">
            <v>&gt;=30</v>
          </cell>
          <cell r="D65">
            <v>10.643834492583952</v>
          </cell>
          <cell r="G65" t="str">
            <v>&gt;=30</v>
          </cell>
          <cell r="H65">
            <v>62.682502226316629</v>
          </cell>
          <cell r="I65" t="str">
            <v>&gt;=30</v>
          </cell>
          <cell r="J65">
            <v>10.485644192810369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CR Summary"/>
      <sheetName val="Assump"/>
      <sheetName val="Cash Projections"/>
      <sheetName val="Buyer Val"/>
      <sheetName val="CPN Buyout"/>
      <sheetName val="Invoice"/>
      <sheetName val="05-07"/>
      <sheetName val="Platts"/>
      <sheetName val="IM Sch1"/>
      <sheetName val="IM Sch7"/>
      <sheetName val="BS"/>
      <sheetName val="IS"/>
      <sheetName val="CF"/>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4CA123-4D7B-4DEA-BC87-45754FAA9D75}" name="Table13" displayName="Table13" ref="A8:F114" totalsRowShown="0" headerRowDxfId="9" dataDxfId="7" headerRowBorderDxfId="8" tableBorderDxfId="6">
  <autoFilter ref="A8:F114" xr:uid="{ADE7CC88-DC1D-4CAC-BCB4-49AD4FDCBE18}"/>
  <tableColumns count="6">
    <tableColumn id="1" xr3:uid="{BFDB6735-2A96-4AB5-B91D-375790662100}" name="Topic" dataDxfId="5"/>
    <tableColumn id="2" xr3:uid="{567D94C0-4645-43BC-8709-78C7239F224E}" name="Standard or Regulatory Reference" dataDxfId="4"/>
    <tableColumn id="3" xr3:uid="{B486AB2C-9861-4A1D-8C10-2A5CA47BF821}" name="Disclosure" dataDxfId="3"/>
    <tableColumn id="4" xr3:uid="{F2675B9A-DADE-4879-9283-4A7386A25DCB}" name="Reference" dataDxfId="2"/>
    <tableColumn id="8" xr3:uid="{0F1D9ED2-91B3-4341-A231-F3B403FD04FA}" name="Comment/Response" dataDxfId="1"/>
    <tableColumn id="7" xr3:uid="{DAFEB112-2E24-432E-AA1A-5F8336868381}" name="Workbook Directory"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orthlandpower.com/en/about-northland/policies.aspx" TargetMode="External"/><Relationship Id="rId3" Type="http://schemas.openxmlformats.org/officeDocument/2006/relationships/hyperlink" Target="https://www.northlandpower.com/en/resources/Corporate%20Reports/NPI-2023-Annual-Report-FINAL.pdf" TargetMode="External"/><Relationship Id="rId7" Type="http://schemas.openxmlformats.org/officeDocument/2006/relationships/hyperlink" Target="https://www.northlandpower.com/en/resources/Corporate%20Reports/2020%20Sustainability%20Report_Accessible.pdf" TargetMode="External"/><Relationship Id="rId12" Type="http://schemas.openxmlformats.org/officeDocument/2006/relationships/drawing" Target="../drawings/drawing1.xml"/><Relationship Id="rId2" Type="http://schemas.openxmlformats.org/officeDocument/2006/relationships/hyperlink" Target="https://www.northlandpower.com/en/resources/Corporate%20Reports/2023%20AIF_Final.pdf" TargetMode="External"/><Relationship Id="rId1" Type="http://schemas.openxmlformats.org/officeDocument/2006/relationships/hyperlink" Target="https://www.northlandpower.com/en/resources/Sustainability%20Report/2023_Statement_of_Verification.pdf" TargetMode="External"/><Relationship Id="rId6" Type="http://schemas.openxmlformats.org/officeDocument/2006/relationships/hyperlink" Target="https://www.northlandpower.com/en/resources/Sustainability%20Report/Northland-Power-ESG-Index-2021-web.pdf" TargetMode="External"/><Relationship Id="rId11" Type="http://schemas.openxmlformats.org/officeDocument/2006/relationships/printerSettings" Target="../printerSettings/printerSettings1.bin"/><Relationship Id="rId5" Type="http://schemas.openxmlformats.org/officeDocument/2006/relationships/hyperlink" Target="https://www.northlandpower.com/en/resources/Sustainability%20Report/Northland-Power-2022-ESG-Performance-Index-web.pdf" TargetMode="External"/><Relationship Id="rId10" Type="http://schemas.openxmlformats.org/officeDocument/2006/relationships/hyperlink" Target="https://www.northlandpower.com/en/resources/Sustainability%20Report/Northland-Power-2023-Sustainability-Report-web.pdf" TargetMode="External"/><Relationship Id="rId4" Type="http://schemas.openxmlformats.org/officeDocument/2006/relationships/hyperlink" Target="https://www.northlandpower.com/en/resources/Corporate%20Reports/2024%20NPI_Investor%20Deck%20FIN.pdf" TargetMode="External"/><Relationship Id="rId9" Type="http://schemas.openxmlformats.org/officeDocument/2006/relationships/hyperlink" Target="https://www.northlandpower.com/en/resources/Sustainability%20Report/Northland-Power-Green%20Financing-Framework-2023.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northlandpower.sharepoint.com/:b:/s/2023SustainabilityReportIndex/EVIIcy6dDNBIohM_efZT_VUBXTnmNNkBZas3RjqesGsh_w?e=OdnKLK"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orthlandpower.com/en/about-northland/policies.aspx" TargetMode="External"/><Relationship Id="rId3" Type="http://schemas.openxmlformats.org/officeDocument/2006/relationships/hyperlink" Target="https://www.northlandpower.com/en/about-northland/policies.aspx" TargetMode="External"/><Relationship Id="rId7" Type="http://schemas.openxmlformats.org/officeDocument/2006/relationships/hyperlink" Target="https://www.northlandpower.com/en/about-northland/policies.aspx" TargetMode="External"/><Relationship Id="rId12" Type="http://schemas.openxmlformats.org/officeDocument/2006/relationships/table" Target="../tables/table1.xml"/><Relationship Id="rId2" Type="http://schemas.openxmlformats.org/officeDocument/2006/relationships/hyperlink" Target="https://www.northlandpower.com/en/about-northland/policies.aspx" TargetMode="External"/><Relationship Id="rId1" Type="http://schemas.openxmlformats.org/officeDocument/2006/relationships/hyperlink" Target="https://www.northlandpower.com/en/news/northland-power-announces-amendment-to-its-diversity-policy-to-further-enhance-its-diversity-targets.aspx" TargetMode="External"/><Relationship Id="rId6" Type="http://schemas.openxmlformats.org/officeDocument/2006/relationships/hyperlink" Target="https://www.northlandpower.com/en/about-northland/policies.aspx" TargetMode="External"/><Relationship Id="rId11" Type="http://schemas.openxmlformats.org/officeDocument/2006/relationships/printerSettings" Target="../printerSettings/printerSettings3.bin"/><Relationship Id="rId5" Type="http://schemas.openxmlformats.org/officeDocument/2006/relationships/hyperlink" Target="https://www.northlandpower.com/en/about-northland/policies.aspx" TargetMode="External"/><Relationship Id="rId10" Type="http://schemas.openxmlformats.org/officeDocument/2006/relationships/hyperlink" Target="https://www.northlandpower.com/en/resources/Sustainability%20Report/2023_Statement_of_Verification.pdf" TargetMode="External"/><Relationship Id="rId4" Type="http://schemas.openxmlformats.org/officeDocument/2006/relationships/hyperlink" Target="https://unglobalcompact.org/what-is-gc/participants/152401-Northland-Power" TargetMode="External"/><Relationship Id="rId9" Type="http://schemas.openxmlformats.org/officeDocument/2006/relationships/hyperlink" Target="https://www.northlandpower.com/en/resources/Sustainability%20Report/Northland-Power-ESG-Index-2021-web.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orthlandpower.com/en/about-northland/sustainability.aspx" TargetMode="External"/><Relationship Id="rId2" Type="http://schemas.openxmlformats.org/officeDocument/2006/relationships/hyperlink" Target="https://www.northlandpower.com/en/about-northland/sustainability.aspx" TargetMode="External"/><Relationship Id="rId1" Type="http://schemas.openxmlformats.org/officeDocument/2006/relationships/hyperlink" Target="https://www.northlandpower.com/en/about-northland/sustainability.aspx"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45E8-A934-44AC-949B-0875DFA62219}">
  <sheetPr>
    <tabColor rgb="FF0075C9"/>
  </sheetPr>
  <dimension ref="A1:T46"/>
  <sheetViews>
    <sheetView tabSelected="1" zoomScale="106" zoomScaleNormal="106" workbookViewId="0">
      <selection activeCell="P2" sqref="P2"/>
    </sheetView>
  </sheetViews>
  <sheetFormatPr defaultColWidth="8.88671875" defaultRowHeight="14.4" x14ac:dyDescent="0.3"/>
  <cols>
    <col min="1" max="1" width="44.5546875" style="26" customWidth="1"/>
    <col min="2" max="2" width="26.33203125" style="26" customWidth="1"/>
    <col min="3" max="3" width="28.88671875" style="26" customWidth="1"/>
    <col min="4" max="9" width="8.88671875" style="4"/>
    <col min="10" max="10" width="9.109375" style="4" customWidth="1"/>
    <col min="11" max="16384" width="8.88671875" style="4"/>
  </cols>
  <sheetData>
    <row r="1" spans="1:20" x14ac:dyDescent="0.3">
      <c r="A1" s="858"/>
      <c r="B1" s="858"/>
      <c r="C1" s="858"/>
      <c r="D1" s="859"/>
      <c r="E1" s="859"/>
      <c r="F1" s="859"/>
      <c r="G1" s="859"/>
      <c r="H1" s="859"/>
      <c r="I1" s="859"/>
      <c r="J1" s="859"/>
      <c r="K1" s="859"/>
      <c r="L1" s="859"/>
      <c r="M1" s="859"/>
      <c r="N1" s="859"/>
      <c r="O1" s="859"/>
      <c r="P1" s="859"/>
      <c r="Q1" s="859"/>
      <c r="R1" s="859"/>
      <c r="S1" s="859"/>
      <c r="T1" s="859"/>
    </row>
    <row r="2" spans="1:20" ht="19.8" customHeight="1" x14ac:dyDescent="0.3">
      <c r="A2" s="800"/>
    </row>
    <row r="3" spans="1:20" ht="19.8" customHeight="1" x14ac:dyDescent="0.3">
      <c r="A3" s="800"/>
      <c r="B3" s="938" t="s">
        <v>990</v>
      </c>
      <c r="C3" s="4"/>
    </row>
    <row r="4" spans="1:20" ht="19.8" customHeight="1" x14ac:dyDescent="0.3">
      <c r="A4" s="800"/>
      <c r="B4" s="938"/>
      <c r="C4" s="76"/>
      <c r="D4" s="939"/>
      <c r="E4" s="939"/>
      <c r="F4" s="939"/>
      <c r="G4" s="939"/>
      <c r="H4" s="939"/>
      <c r="I4" s="939"/>
      <c r="J4" s="939"/>
      <c r="K4" s="939"/>
      <c r="L4" s="939"/>
      <c r="M4" s="939"/>
      <c r="N4" s="939"/>
      <c r="O4" s="76"/>
    </row>
    <row r="5" spans="1:20" ht="19.8" customHeight="1" x14ac:dyDescent="0.3">
      <c r="A5" s="800"/>
      <c r="C5" s="798"/>
      <c r="D5" s="798"/>
      <c r="E5" s="798"/>
      <c r="F5" s="798"/>
      <c r="G5" s="798"/>
      <c r="H5" s="798"/>
      <c r="I5" s="798"/>
      <c r="J5" s="798"/>
      <c r="K5" s="798"/>
      <c r="L5" s="798"/>
      <c r="M5" s="798"/>
      <c r="N5" s="798"/>
      <c r="O5" s="798"/>
    </row>
    <row r="6" spans="1:20" ht="16.8" customHeight="1" x14ac:dyDescent="0.3">
      <c r="A6" s="79" t="s">
        <v>4</v>
      </c>
      <c r="B6" s="492"/>
      <c r="C6" s="949"/>
      <c r="D6" s="949"/>
      <c r="E6" s="949"/>
      <c r="F6" s="949"/>
      <c r="G6" s="949"/>
      <c r="H6" s="949"/>
      <c r="I6" s="949"/>
      <c r="J6" s="949"/>
      <c r="K6" s="949"/>
      <c r="L6" s="949"/>
      <c r="M6" s="949"/>
      <c r="N6" s="949"/>
      <c r="O6" s="949"/>
    </row>
    <row r="7" spans="1:20" ht="18.600000000000001" customHeight="1" x14ac:dyDescent="0.3">
      <c r="A7" s="796" t="s">
        <v>1268</v>
      </c>
      <c r="B7" s="795"/>
      <c r="C7" s="499"/>
      <c r="D7" s="76"/>
      <c r="E7" s="939"/>
      <c r="F7" s="939"/>
      <c r="G7" s="939"/>
      <c r="H7" s="939"/>
      <c r="I7" s="939"/>
      <c r="J7" s="939"/>
      <c r="K7" s="939"/>
      <c r="L7" s="939"/>
      <c r="M7" s="939"/>
      <c r="N7" s="939"/>
      <c r="O7" s="939"/>
      <c r="P7" s="76"/>
    </row>
    <row r="8" spans="1:20" ht="15" customHeight="1" x14ac:dyDescent="0.3">
      <c r="A8" s="1147" t="s">
        <v>1481</v>
      </c>
      <c r="B8" s="77"/>
      <c r="D8" s="949"/>
      <c r="E8" s="949"/>
      <c r="F8" s="949"/>
      <c r="G8" s="949"/>
      <c r="H8" s="949"/>
      <c r="I8" s="949"/>
      <c r="J8" s="949"/>
      <c r="K8" s="949"/>
      <c r="L8" s="949"/>
      <c r="M8" s="949"/>
      <c r="N8" s="949"/>
      <c r="O8" s="949"/>
      <c r="P8" s="949"/>
    </row>
    <row r="9" spans="1:20" ht="20.399999999999999" x14ac:dyDescent="0.3">
      <c r="A9" s="64" t="s">
        <v>356</v>
      </c>
      <c r="B9" s="799" t="s">
        <v>366</v>
      </c>
      <c r="C9" s="76"/>
    </row>
    <row r="10" spans="1:20" ht="15" customHeight="1" x14ac:dyDescent="0.35">
      <c r="A10" s="857" t="s">
        <v>358</v>
      </c>
      <c r="B10" s="567"/>
      <c r="C10" s="9"/>
    </row>
    <row r="11" spans="1:20" ht="15" customHeight="1" x14ac:dyDescent="0.3">
      <c r="A11" s="854" t="s">
        <v>444</v>
      </c>
      <c r="B11" s="77"/>
      <c r="C11" s="940" t="s">
        <v>1489</v>
      </c>
      <c r="D11" s="941"/>
      <c r="E11" s="941"/>
      <c r="F11" s="941"/>
      <c r="G11" s="941"/>
      <c r="H11" s="941"/>
      <c r="I11" s="941"/>
      <c r="J11" s="941"/>
      <c r="K11" s="941"/>
      <c r="L11" s="941"/>
      <c r="M11" s="941"/>
      <c r="N11" s="941"/>
      <c r="O11" s="941"/>
      <c r="P11" s="942"/>
    </row>
    <row r="12" spans="1:20" ht="15" customHeight="1" x14ac:dyDescent="0.3">
      <c r="A12" s="854" t="s">
        <v>357</v>
      </c>
      <c r="B12" s="77"/>
      <c r="C12" s="943"/>
      <c r="D12" s="944"/>
      <c r="E12" s="944"/>
      <c r="F12" s="944"/>
      <c r="G12" s="944"/>
      <c r="H12" s="944"/>
      <c r="I12" s="944"/>
      <c r="J12" s="944"/>
      <c r="K12" s="944"/>
      <c r="L12" s="944"/>
      <c r="M12" s="944"/>
      <c r="N12" s="944"/>
      <c r="O12" s="944"/>
      <c r="P12" s="945"/>
    </row>
    <row r="13" spans="1:20" ht="15" customHeight="1" x14ac:dyDescent="0.3">
      <c r="A13" s="854" t="s">
        <v>320</v>
      </c>
      <c r="B13" s="77"/>
      <c r="C13" s="943"/>
      <c r="D13" s="944"/>
      <c r="E13" s="944"/>
      <c r="F13" s="944"/>
      <c r="G13" s="944"/>
      <c r="H13" s="944"/>
      <c r="I13" s="944"/>
      <c r="J13" s="944"/>
      <c r="K13" s="944"/>
      <c r="L13" s="944"/>
      <c r="M13" s="944"/>
      <c r="N13" s="944"/>
      <c r="O13" s="944"/>
      <c r="P13" s="945"/>
    </row>
    <row r="14" spans="1:20" ht="15" customHeight="1" x14ac:dyDescent="0.3">
      <c r="A14" s="854" t="s">
        <v>228</v>
      </c>
      <c r="B14" s="77"/>
      <c r="C14" s="943"/>
      <c r="D14" s="944"/>
      <c r="E14" s="944"/>
      <c r="F14" s="944"/>
      <c r="G14" s="944"/>
      <c r="H14" s="944"/>
      <c r="I14" s="944"/>
      <c r="J14" s="944"/>
      <c r="K14" s="944"/>
      <c r="L14" s="944"/>
      <c r="M14" s="944"/>
      <c r="N14" s="944"/>
      <c r="O14" s="944"/>
      <c r="P14" s="945"/>
    </row>
    <row r="15" spans="1:20" ht="15" customHeight="1" x14ac:dyDescent="0.3">
      <c r="A15" s="854" t="s">
        <v>81</v>
      </c>
      <c r="B15" s="78"/>
      <c r="C15" s="943"/>
      <c r="D15" s="944"/>
      <c r="E15" s="944"/>
      <c r="F15" s="944"/>
      <c r="G15" s="944"/>
      <c r="H15" s="944"/>
      <c r="I15" s="944"/>
      <c r="J15" s="944"/>
      <c r="K15" s="944"/>
      <c r="L15" s="944"/>
      <c r="M15" s="944"/>
      <c r="N15" s="944"/>
      <c r="O15" s="944"/>
      <c r="P15" s="945"/>
    </row>
    <row r="16" spans="1:20" ht="15" customHeight="1" x14ac:dyDescent="0.3">
      <c r="A16" s="854" t="s">
        <v>83</v>
      </c>
      <c r="B16" s="78"/>
      <c r="C16" s="943"/>
      <c r="D16" s="944"/>
      <c r="E16" s="944"/>
      <c r="F16" s="944"/>
      <c r="G16" s="944"/>
      <c r="H16" s="944"/>
      <c r="I16" s="944"/>
      <c r="J16" s="944"/>
      <c r="K16" s="944"/>
      <c r="L16" s="944"/>
      <c r="M16" s="944"/>
      <c r="N16" s="944"/>
      <c r="O16" s="944"/>
      <c r="P16" s="945"/>
    </row>
    <row r="17" spans="1:16" ht="15" customHeight="1" x14ac:dyDescent="0.3">
      <c r="A17" s="854" t="s">
        <v>359</v>
      </c>
      <c r="B17" s="78"/>
      <c r="C17" s="943"/>
      <c r="D17" s="944"/>
      <c r="E17" s="944"/>
      <c r="F17" s="944"/>
      <c r="G17" s="944"/>
      <c r="H17" s="944"/>
      <c r="I17" s="944"/>
      <c r="J17" s="944"/>
      <c r="K17" s="944"/>
      <c r="L17" s="944"/>
      <c r="M17" s="944"/>
      <c r="N17" s="944"/>
      <c r="O17" s="944"/>
      <c r="P17" s="945"/>
    </row>
    <row r="18" spans="1:16" ht="15" customHeight="1" x14ac:dyDescent="0.3">
      <c r="A18" s="854" t="s">
        <v>360</v>
      </c>
      <c r="B18" s="78"/>
      <c r="C18" s="943"/>
      <c r="D18" s="944"/>
      <c r="E18" s="944"/>
      <c r="F18" s="944"/>
      <c r="G18" s="944"/>
      <c r="H18" s="944"/>
      <c r="I18" s="944"/>
      <c r="J18" s="944"/>
      <c r="K18" s="944"/>
      <c r="L18" s="944"/>
      <c r="M18" s="944"/>
      <c r="N18" s="944"/>
      <c r="O18" s="944"/>
      <c r="P18" s="945"/>
    </row>
    <row r="19" spans="1:16" ht="15" customHeight="1" x14ac:dyDescent="0.3">
      <c r="A19" s="854" t="s">
        <v>361</v>
      </c>
      <c r="B19" s="78"/>
      <c r="C19" s="943"/>
      <c r="D19" s="944"/>
      <c r="E19" s="944"/>
      <c r="F19" s="944"/>
      <c r="G19" s="944"/>
      <c r="H19" s="944"/>
      <c r="I19" s="944"/>
      <c r="J19" s="944"/>
      <c r="K19" s="944"/>
      <c r="L19" s="944"/>
      <c r="M19" s="944"/>
      <c r="N19" s="944"/>
      <c r="O19" s="944"/>
      <c r="P19" s="945"/>
    </row>
    <row r="20" spans="1:16" ht="15" customHeight="1" x14ac:dyDescent="0.3">
      <c r="A20" s="854" t="s">
        <v>85</v>
      </c>
      <c r="B20" s="78"/>
      <c r="C20" s="943"/>
      <c r="D20" s="944"/>
      <c r="E20" s="944"/>
      <c r="F20" s="944"/>
      <c r="G20" s="944"/>
      <c r="H20" s="944"/>
      <c r="I20" s="944"/>
      <c r="J20" s="944"/>
      <c r="K20" s="944"/>
      <c r="L20" s="944"/>
      <c r="M20" s="944"/>
      <c r="N20" s="944"/>
      <c r="O20" s="944"/>
      <c r="P20" s="945"/>
    </row>
    <row r="21" spans="1:16" ht="15" customHeight="1" x14ac:dyDescent="0.3">
      <c r="A21" s="854" t="s">
        <v>455</v>
      </c>
      <c r="B21" s="78"/>
      <c r="C21" s="943"/>
      <c r="D21" s="944"/>
      <c r="E21" s="944"/>
      <c r="F21" s="944"/>
      <c r="G21" s="944"/>
      <c r="H21" s="944"/>
      <c r="I21" s="944"/>
      <c r="J21" s="944"/>
      <c r="K21" s="944"/>
      <c r="L21" s="944"/>
      <c r="M21" s="944"/>
      <c r="N21" s="944"/>
      <c r="O21" s="944"/>
      <c r="P21" s="945"/>
    </row>
    <row r="22" spans="1:16" ht="15" customHeight="1" x14ac:dyDescent="0.3">
      <c r="A22" s="854" t="s">
        <v>319</v>
      </c>
      <c r="B22" s="78"/>
      <c r="C22" s="943"/>
      <c r="D22" s="944"/>
      <c r="E22" s="944"/>
      <c r="F22" s="944"/>
      <c r="G22" s="944"/>
      <c r="H22" s="944"/>
      <c r="I22" s="944"/>
      <c r="J22" s="944"/>
      <c r="K22" s="944"/>
      <c r="L22" s="944"/>
      <c r="M22" s="944"/>
      <c r="N22" s="944"/>
      <c r="O22" s="944"/>
      <c r="P22" s="945"/>
    </row>
    <row r="23" spans="1:16" ht="15" x14ac:dyDescent="0.3">
      <c r="A23" s="854" t="s">
        <v>703</v>
      </c>
      <c r="B23" s="78"/>
      <c r="C23" s="943"/>
      <c r="D23" s="944"/>
      <c r="E23" s="944"/>
      <c r="F23" s="944"/>
      <c r="G23" s="944"/>
      <c r="H23" s="944"/>
      <c r="I23" s="944"/>
      <c r="J23" s="944"/>
      <c r="K23" s="944"/>
      <c r="L23" s="944"/>
      <c r="M23" s="944"/>
      <c r="N23" s="944"/>
      <c r="O23" s="944"/>
      <c r="P23" s="945"/>
    </row>
    <row r="24" spans="1:16" ht="15" customHeight="1" x14ac:dyDescent="0.3">
      <c r="A24" s="856"/>
      <c r="B24" s="78"/>
      <c r="C24" s="943"/>
      <c r="D24" s="944"/>
      <c r="E24" s="944"/>
      <c r="F24" s="944"/>
      <c r="G24" s="944"/>
      <c r="H24" s="944"/>
      <c r="I24" s="944"/>
      <c r="J24" s="944"/>
      <c r="K24" s="944"/>
      <c r="L24" s="944"/>
      <c r="M24" s="944"/>
      <c r="N24" s="944"/>
      <c r="O24" s="944"/>
      <c r="P24" s="945"/>
    </row>
    <row r="25" spans="1:16" ht="20.399999999999999" x14ac:dyDescent="0.3">
      <c r="A25" s="64" t="s">
        <v>208</v>
      </c>
      <c r="B25" s="78"/>
      <c r="C25" s="943"/>
      <c r="D25" s="944"/>
      <c r="E25" s="944"/>
      <c r="F25" s="944"/>
      <c r="G25" s="944"/>
      <c r="H25" s="944"/>
      <c r="I25" s="944"/>
      <c r="J25" s="944"/>
      <c r="K25" s="944"/>
      <c r="L25" s="944"/>
      <c r="M25" s="944"/>
      <c r="N25" s="944"/>
      <c r="O25" s="944"/>
      <c r="P25" s="945"/>
    </row>
    <row r="26" spans="1:16" ht="15" customHeight="1" x14ac:dyDescent="0.3">
      <c r="A26" s="854" t="s">
        <v>362</v>
      </c>
      <c r="B26" s="78"/>
      <c r="C26" s="943"/>
      <c r="D26" s="944"/>
      <c r="E26" s="944"/>
      <c r="F26" s="944"/>
      <c r="G26" s="944"/>
      <c r="H26" s="944"/>
      <c r="I26" s="944"/>
      <c r="J26" s="944"/>
      <c r="K26" s="944"/>
      <c r="L26" s="944"/>
      <c r="M26" s="944"/>
      <c r="N26" s="944"/>
      <c r="O26" s="944"/>
      <c r="P26" s="945"/>
    </row>
    <row r="27" spans="1:16" ht="15" customHeight="1" x14ac:dyDescent="0.3">
      <c r="A27" s="854" t="s">
        <v>363</v>
      </c>
      <c r="B27" s="78"/>
      <c r="C27" s="943"/>
      <c r="D27" s="944"/>
      <c r="E27" s="944"/>
      <c r="F27" s="944"/>
      <c r="G27" s="944"/>
      <c r="H27" s="944"/>
      <c r="I27" s="944"/>
      <c r="J27" s="944"/>
      <c r="K27" s="944"/>
      <c r="L27" s="944"/>
      <c r="M27" s="944"/>
      <c r="N27" s="944"/>
      <c r="O27" s="944"/>
      <c r="P27" s="945"/>
    </row>
    <row r="28" spans="1:16" ht="15" customHeight="1" x14ac:dyDescent="0.3">
      <c r="A28" s="854" t="s">
        <v>364</v>
      </c>
      <c r="B28" s="78"/>
      <c r="C28" s="943"/>
      <c r="D28" s="944"/>
      <c r="E28" s="944"/>
      <c r="F28" s="944"/>
      <c r="G28" s="944"/>
      <c r="H28" s="944"/>
      <c r="I28" s="944"/>
      <c r="J28" s="944"/>
      <c r="K28" s="944"/>
      <c r="L28" s="944"/>
      <c r="M28" s="944"/>
      <c r="N28" s="944"/>
      <c r="O28" s="944"/>
      <c r="P28" s="945"/>
    </row>
    <row r="29" spans="1:16" ht="15" customHeight="1" x14ac:dyDescent="0.3">
      <c r="A29" s="854" t="s">
        <v>365</v>
      </c>
      <c r="B29" s="78"/>
      <c r="C29" s="943"/>
      <c r="D29" s="944"/>
      <c r="E29" s="944"/>
      <c r="F29" s="944"/>
      <c r="G29" s="944"/>
      <c r="H29" s="944"/>
      <c r="I29" s="944"/>
      <c r="J29" s="944"/>
      <c r="K29" s="944"/>
      <c r="L29" s="944"/>
      <c r="M29" s="944"/>
      <c r="N29" s="944"/>
      <c r="O29" s="944"/>
      <c r="P29" s="945"/>
    </row>
    <row r="30" spans="1:16" ht="15" customHeight="1" x14ac:dyDescent="0.3">
      <c r="A30" s="854" t="s">
        <v>1269</v>
      </c>
      <c r="B30" s="77"/>
      <c r="C30" s="943"/>
      <c r="D30" s="944"/>
      <c r="E30" s="944"/>
      <c r="F30" s="944"/>
      <c r="G30" s="944"/>
      <c r="H30" s="944"/>
      <c r="I30" s="944"/>
      <c r="J30" s="944"/>
      <c r="K30" s="944"/>
      <c r="L30" s="944"/>
      <c r="M30" s="944"/>
      <c r="N30" s="944"/>
      <c r="O30" s="944"/>
      <c r="P30" s="945"/>
    </row>
    <row r="31" spans="1:16" ht="15" customHeight="1" x14ac:dyDescent="0.3">
      <c r="A31" s="854" t="s">
        <v>1272</v>
      </c>
      <c r="B31" s="77"/>
      <c r="C31" s="943"/>
      <c r="D31" s="944"/>
      <c r="E31" s="944"/>
      <c r="F31" s="944"/>
      <c r="G31" s="944"/>
      <c r="H31" s="944"/>
      <c r="I31" s="944"/>
      <c r="J31" s="944"/>
      <c r="K31" s="944"/>
      <c r="L31" s="944"/>
      <c r="M31" s="944"/>
      <c r="N31" s="944"/>
      <c r="O31" s="944"/>
      <c r="P31" s="945"/>
    </row>
    <row r="32" spans="1:16" ht="15" customHeight="1" x14ac:dyDescent="0.3">
      <c r="A32" s="854" t="s">
        <v>1270</v>
      </c>
      <c r="B32" s="77"/>
      <c r="C32" s="943"/>
      <c r="D32" s="944"/>
      <c r="E32" s="944"/>
      <c r="F32" s="944"/>
      <c r="G32" s="944"/>
      <c r="H32" s="944"/>
      <c r="I32" s="944"/>
      <c r="J32" s="944"/>
      <c r="K32" s="944"/>
      <c r="L32" s="944"/>
      <c r="M32" s="944"/>
      <c r="N32" s="944"/>
      <c r="O32" s="944"/>
      <c r="P32" s="945"/>
    </row>
    <row r="33" spans="1:16" ht="15" customHeight="1" x14ac:dyDescent="0.3">
      <c r="A33" s="854" t="s">
        <v>1271</v>
      </c>
      <c r="B33" s="77"/>
      <c r="C33" s="943"/>
      <c r="D33" s="944"/>
      <c r="E33" s="944"/>
      <c r="F33" s="944"/>
      <c r="G33" s="944"/>
      <c r="H33" s="944"/>
      <c r="I33" s="944"/>
      <c r="J33" s="944"/>
      <c r="K33" s="944"/>
      <c r="L33" s="944"/>
      <c r="M33" s="944"/>
      <c r="N33" s="944"/>
      <c r="O33" s="944"/>
      <c r="P33" s="945"/>
    </row>
    <row r="34" spans="1:16" ht="15" customHeight="1" x14ac:dyDescent="0.3">
      <c r="A34" s="855" t="s">
        <v>649</v>
      </c>
      <c r="C34" s="943"/>
      <c r="D34" s="944"/>
      <c r="E34" s="944"/>
      <c r="F34" s="944"/>
      <c r="G34" s="944"/>
      <c r="H34" s="944"/>
      <c r="I34" s="944"/>
      <c r="J34" s="944"/>
      <c r="K34" s="944"/>
      <c r="L34" s="944"/>
      <c r="M34" s="944"/>
      <c r="N34" s="944"/>
      <c r="O34" s="944"/>
      <c r="P34" s="945"/>
    </row>
    <row r="35" spans="1:16" ht="15" customHeight="1" x14ac:dyDescent="0.3">
      <c r="A35" s="797"/>
      <c r="C35" s="943"/>
      <c r="D35" s="944"/>
      <c r="E35" s="944"/>
      <c r="F35" s="944"/>
      <c r="G35" s="944"/>
      <c r="H35" s="944"/>
      <c r="I35" s="944"/>
      <c r="J35" s="944"/>
      <c r="K35" s="944"/>
      <c r="L35" s="944"/>
      <c r="M35" s="944"/>
      <c r="N35" s="944"/>
      <c r="O35" s="944"/>
      <c r="P35" s="945"/>
    </row>
    <row r="36" spans="1:16" ht="15" customHeight="1" x14ac:dyDescent="0.3">
      <c r="A36" s="856"/>
      <c r="C36" s="943"/>
      <c r="D36" s="944"/>
      <c r="E36" s="944"/>
      <c r="F36" s="944"/>
      <c r="G36" s="944"/>
      <c r="H36" s="944"/>
      <c r="I36" s="944"/>
      <c r="J36" s="944"/>
      <c r="K36" s="944"/>
      <c r="L36" s="944"/>
      <c r="M36" s="944"/>
      <c r="N36" s="944"/>
      <c r="O36" s="944"/>
      <c r="P36" s="945"/>
    </row>
    <row r="37" spans="1:16" ht="15" customHeight="1" x14ac:dyDescent="0.3">
      <c r="A37" s="856"/>
      <c r="C37" s="943"/>
      <c r="D37" s="944"/>
      <c r="E37" s="944"/>
      <c r="F37" s="944"/>
      <c r="G37" s="944"/>
      <c r="H37" s="944"/>
      <c r="I37" s="944"/>
      <c r="J37" s="944"/>
      <c r="K37" s="944"/>
      <c r="L37" s="944"/>
      <c r="M37" s="944"/>
      <c r="N37" s="944"/>
      <c r="O37" s="944"/>
      <c r="P37" s="945"/>
    </row>
    <row r="38" spans="1:16" ht="15" customHeight="1" x14ac:dyDescent="0.3">
      <c r="A38" s="856"/>
      <c r="C38" s="943"/>
      <c r="D38" s="944"/>
      <c r="E38" s="944"/>
      <c r="F38" s="944"/>
      <c r="G38" s="944"/>
      <c r="H38" s="944"/>
      <c r="I38" s="944"/>
      <c r="J38" s="944"/>
      <c r="K38" s="944"/>
      <c r="L38" s="944"/>
      <c r="M38" s="944"/>
      <c r="N38" s="944"/>
      <c r="O38" s="944"/>
      <c r="P38" s="945"/>
    </row>
    <row r="39" spans="1:16" ht="15" customHeight="1" x14ac:dyDescent="0.3">
      <c r="A39" s="856"/>
      <c r="C39" s="943"/>
      <c r="D39" s="944"/>
      <c r="E39" s="944"/>
      <c r="F39" s="944"/>
      <c r="G39" s="944"/>
      <c r="H39" s="944"/>
      <c r="I39" s="944"/>
      <c r="J39" s="944"/>
      <c r="K39" s="944"/>
      <c r="L39" s="944"/>
      <c r="M39" s="944"/>
      <c r="N39" s="944"/>
      <c r="O39" s="944"/>
      <c r="P39" s="945"/>
    </row>
    <row r="40" spans="1:16" ht="15" customHeight="1" x14ac:dyDescent="0.3">
      <c r="C40" s="943"/>
      <c r="D40" s="944"/>
      <c r="E40" s="944"/>
      <c r="F40" s="944"/>
      <c r="G40" s="944"/>
      <c r="H40" s="944"/>
      <c r="I40" s="944"/>
      <c r="J40" s="944"/>
      <c r="K40" s="944"/>
      <c r="L40" s="944"/>
      <c r="M40" s="944"/>
      <c r="N40" s="944"/>
      <c r="O40" s="944"/>
      <c r="P40" s="945"/>
    </row>
    <row r="41" spans="1:16" ht="15" customHeight="1" x14ac:dyDescent="0.3">
      <c r="C41" s="943"/>
      <c r="D41" s="944"/>
      <c r="E41" s="944"/>
      <c r="F41" s="944"/>
      <c r="G41" s="944"/>
      <c r="H41" s="944"/>
      <c r="I41" s="944"/>
      <c r="J41" s="944"/>
      <c r="K41" s="944"/>
      <c r="L41" s="944"/>
      <c r="M41" s="944"/>
      <c r="N41" s="944"/>
      <c r="O41" s="944"/>
      <c r="P41" s="945"/>
    </row>
    <row r="42" spans="1:16" x14ac:dyDescent="0.3">
      <c r="B42" s="937" t="s">
        <v>1477</v>
      </c>
      <c r="C42" s="943"/>
      <c r="D42" s="944"/>
      <c r="E42" s="944"/>
      <c r="F42" s="944"/>
      <c r="G42" s="944"/>
      <c r="H42" s="944"/>
      <c r="I42" s="944"/>
      <c r="J42" s="944"/>
      <c r="K42" s="944"/>
      <c r="L42" s="944"/>
      <c r="M42" s="944"/>
      <c r="N42" s="944"/>
      <c r="O42" s="944"/>
      <c r="P42" s="945"/>
    </row>
    <row r="43" spans="1:16" x14ac:dyDescent="0.3">
      <c r="C43" s="943"/>
      <c r="D43" s="944"/>
      <c r="E43" s="944"/>
      <c r="F43" s="944"/>
      <c r="G43" s="944"/>
      <c r="H43" s="944"/>
      <c r="I43" s="944"/>
      <c r="J43" s="944"/>
      <c r="K43" s="944"/>
      <c r="L43" s="944"/>
      <c r="M43" s="944"/>
      <c r="N43" s="944"/>
      <c r="O43" s="944"/>
      <c r="P43" s="945"/>
    </row>
    <row r="44" spans="1:16" x14ac:dyDescent="0.3">
      <c r="C44" s="943"/>
      <c r="D44" s="944"/>
      <c r="E44" s="944"/>
      <c r="F44" s="944"/>
      <c r="G44" s="944"/>
      <c r="H44" s="944"/>
      <c r="I44" s="944"/>
      <c r="J44" s="944"/>
      <c r="K44" s="944"/>
      <c r="L44" s="944"/>
      <c r="M44" s="944"/>
      <c r="N44" s="944"/>
      <c r="O44" s="944"/>
      <c r="P44" s="945"/>
    </row>
    <row r="45" spans="1:16" x14ac:dyDescent="0.3">
      <c r="C45" s="943"/>
      <c r="D45" s="944"/>
      <c r="E45" s="944"/>
      <c r="F45" s="944"/>
      <c r="G45" s="944"/>
      <c r="H45" s="944"/>
      <c r="I45" s="944"/>
      <c r="J45" s="944"/>
      <c r="K45" s="944"/>
      <c r="L45" s="944"/>
      <c r="M45" s="944"/>
      <c r="N45" s="944"/>
      <c r="O45" s="944"/>
      <c r="P45" s="945"/>
    </row>
    <row r="46" spans="1:16" ht="181.8" customHeight="1" x14ac:dyDescent="0.3">
      <c r="C46" s="946"/>
      <c r="D46" s="947"/>
      <c r="E46" s="947"/>
      <c r="F46" s="947"/>
      <c r="G46" s="947"/>
      <c r="H46" s="947"/>
      <c r="I46" s="947"/>
      <c r="J46" s="947"/>
      <c r="K46" s="947"/>
      <c r="L46" s="947"/>
      <c r="M46" s="947"/>
      <c r="N46" s="947"/>
      <c r="O46" s="947"/>
      <c r="P46" s="948"/>
    </row>
  </sheetData>
  <sheetProtection algorithmName="SHA-512" hashValue="05e1suPvV8JMYhsXe2UEBmNItL8kqF0nLDFjCQPz1X+ZaPnrUOR5OR0qgbGliA4FBorj0/4aVkwCMAMYjJtGtg==" saltValue="4tMmWeflXvfw72dPO8bcmQ==" spinCount="100000" sheet="1" objects="1" scenarios="1" sort="0"/>
  <mergeCells count="6">
    <mergeCell ref="B3:B4"/>
    <mergeCell ref="D4:N4"/>
    <mergeCell ref="E7:O7"/>
    <mergeCell ref="C11:P46"/>
    <mergeCell ref="D8:P8"/>
    <mergeCell ref="C6:O6"/>
  </mergeCells>
  <hyperlinks>
    <hyperlink ref="A10" location="'Global Performance Summary'!A1" display="Global Performance Summary" xr:uid="{9A7D80CD-3A1B-40A2-8263-398DFFC30C12}"/>
    <hyperlink ref="A11" location="'GRI &amp; SASB Content Index'!A1" display="GRI and SASB Content Index" xr:uid="{D6742807-DF8C-41C2-A514-8533EB654373}"/>
    <hyperlink ref="A12" location="'TCFD Content Index'!A1" display="TCFD Content Index" xr:uid="{F8058E3C-1E39-4430-81D6-EF4798944D02}"/>
    <hyperlink ref="A13" location="'Business Overview &amp; Performance'!A1" display="Business Overview and Performance" xr:uid="{F4108416-425D-4BF1-921F-B5B24E378CD6}"/>
    <hyperlink ref="A14" location="'Energy &amp; Emissions'!A1" display="Energy and Emissions" xr:uid="{FBB33278-56D6-4EB5-92B0-59DE1D0E3D6A}"/>
    <hyperlink ref="A15" location="'Environmental Stewardship'!A1" display="Environmental Stewardship" xr:uid="{316BA592-B428-41A6-833E-91A060CB0FA8}"/>
    <hyperlink ref="A16" location="'Water Management'!A1" display="Water Management" xr:uid="{D380AF3F-A0C3-4139-B948-931E23D35EED}"/>
    <hyperlink ref="A17" location="'Waste Management'!A1" display="Waste Management" xr:uid="{F6BEF1D8-8553-4FBC-9CC9-19D2E8568D58}"/>
    <hyperlink ref="A18" location="'Occupational H&amp;S'!A1" display="Occupational Health and Safety" xr:uid="{F932FF09-5FE7-450D-A6EE-8E06B3D1E03A}"/>
    <hyperlink ref="A19" location="'Workforce &amp; Talent Engagement'!A1" display="Workforce and Talent Engagement" xr:uid="{428EFC4C-F145-4BF1-A809-CA61012207F3}"/>
    <hyperlink ref="A20" location="'Diversity &amp; Inclusion'!A1" display="Diversity and Inclusion" xr:uid="{7E908E35-D42F-4903-B7EF-F6276AE1DCDC}"/>
    <hyperlink ref="A21" location="'Local &amp; Indigenous Communities'!A1" display="Local and Indigenous Communities" xr:uid="{5C82CFDE-C9C8-42BF-8B98-F1935EF8A392}"/>
    <hyperlink ref="A22" location="'Regulated Utility EBSA'!A1" display="Regulated Utility" xr:uid="{1226B312-7BEC-403B-8C5D-762A80045561}"/>
    <hyperlink ref="A23" location="'Climate Scenario Analysis'!A1" display="Climate Scenario Analysis" xr:uid="{7BA1A47C-6201-407E-AE6F-395E7018C532}"/>
    <hyperlink ref="B42" r:id="rId1" xr:uid="{4FF6C2CD-E04E-4023-A32A-36CC397B112E}"/>
    <hyperlink ref="A27" r:id="rId2" xr:uid="{E806CE6E-4E5E-47EA-B3C3-1A3E00B07E2C}"/>
    <hyperlink ref="A28" r:id="rId3" xr:uid="{5CE56D57-A8AE-4F85-8CEC-DFE6A6D7FE83}"/>
    <hyperlink ref="A29" r:id="rId4" xr:uid="{D38FCEC5-145C-49D7-8601-E19991FB5F3E}"/>
    <hyperlink ref="A32" r:id="rId5" xr:uid="{758BFB88-869C-4CF0-9C06-766A6F4EE497}"/>
    <hyperlink ref="A33" r:id="rId6" xr:uid="{9660F2CC-D975-4692-9D10-DFDDFE42C23D}"/>
    <hyperlink ref="A34" r:id="rId7" xr:uid="{7F92EEA5-5C82-4DC3-A814-159BD7778987}"/>
    <hyperlink ref="A31" r:id="rId8" display="Northland Policies" xr:uid="{2E7751E5-AA93-4763-93F1-AE900E356F7B}"/>
    <hyperlink ref="A30" r:id="rId9" xr:uid="{1ABA3221-701B-4B1C-9910-F38D4C63E209}"/>
    <hyperlink ref="A26" r:id="rId10" xr:uid="{4862EB6C-3E49-4E0E-BB33-42775D45779C}"/>
  </hyperlinks>
  <pageMargins left="0.7" right="0.7" top="0.75" bottom="0.75" header="0.3" footer="0.3"/>
  <pageSetup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C3DC-952B-49F8-9D1F-46C2F68634F3}">
  <sheetPr>
    <tabColor rgb="FF0075C9"/>
  </sheetPr>
  <dimension ref="A1:J71"/>
  <sheetViews>
    <sheetView workbookViewId="0">
      <selection activeCell="K1" sqref="K1"/>
    </sheetView>
  </sheetViews>
  <sheetFormatPr defaultRowHeight="14.4" x14ac:dyDescent="0.3"/>
  <cols>
    <col min="1" max="1" width="36.6640625" customWidth="1"/>
    <col min="2" max="8" width="16.6640625" customWidth="1"/>
  </cols>
  <sheetData>
    <row r="1" spans="1:10" ht="15" x14ac:dyDescent="0.35">
      <c r="A1" s="61" t="s">
        <v>4</v>
      </c>
      <c r="B1" s="61"/>
      <c r="C1" s="4"/>
      <c r="D1" s="4"/>
      <c r="E1" s="10"/>
      <c r="F1" s="10"/>
      <c r="G1" s="13"/>
      <c r="H1" s="13"/>
      <c r="I1" s="4"/>
      <c r="J1" s="4"/>
    </row>
    <row r="2" spans="1:10" ht="15" x14ac:dyDescent="0.35">
      <c r="A2" s="61" t="s">
        <v>1138</v>
      </c>
      <c r="B2" s="1155" t="s">
        <v>1486</v>
      </c>
      <c r="C2" s="1156"/>
      <c r="D2" s="1156"/>
      <c r="E2" s="1156"/>
      <c r="F2" s="1156"/>
      <c r="G2" s="1156"/>
      <c r="H2" s="1156"/>
      <c r="I2" s="4"/>
      <c r="J2" s="4"/>
    </row>
    <row r="3" spans="1:10" ht="27" x14ac:dyDescent="0.3">
      <c r="A3" s="747">
        <v>2023</v>
      </c>
      <c r="B3" s="1155"/>
      <c r="C3" s="1156"/>
      <c r="D3" s="1156"/>
      <c r="E3" s="1156"/>
      <c r="F3" s="1156"/>
      <c r="G3" s="1156"/>
      <c r="H3" s="1156"/>
      <c r="I3" s="4"/>
      <c r="J3" s="4"/>
    </row>
    <row r="4" spans="1:10" ht="15" x14ac:dyDescent="0.3">
      <c r="A4" s="55" t="s">
        <v>1142</v>
      </c>
      <c r="B4" s="1155"/>
      <c r="C4" s="1156"/>
      <c r="D4" s="1156"/>
      <c r="E4" s="1156"/>
      <c r="F4" s="1156"/>
      <c r="G4" s="1156"/>
      <c r="H4" s="1156"/>
      <c r="I4" s="4"/>
      <c r="J4" s="4"/>
    </row>
    <row r="5" spans="1:10" x14ac:dyDescent="0.3">
      <c r="A5" s="825" t="s">
        <v>456</v>
      </c>
      <c r="B5" s="1155"/>
      <c r="C5" s="1156"/>
      <c r="D5" s="1156"/>
      <c r="E5" s="1156"/>
      <c r="F5" s="1156"/>
      <c r="G5" s="1156"/>
      <c r="H5" s="1156"/>
      <c r="I5" s="4"/>
      <c r="J5" s="4"/>
    </row>
    <row r="6" spans="1:10" x14ac:dyDescent="0.3">
      <c r="A6" s="227"/>
      <c r="B6" s="1155"/>
      <c r="C6" s="1156"/>
      <c r="D6" s="1156"/>
      <c r="E6" s="1156"/>
      <c r="F6" s="1156"/>
      <c r="G6" s="1156"/>
      <c r="H6" s="1156"/>
      <c r="I6" s="4"/>
      <c r="J6" s="4"/>
    </row>
    <row r="7" spans="1:10" x14ac:dyDescent="0.3">
      <c r="A7" s="227"/>
      <c r="B7" s="1155"/>
      <c r="C7" s="1156"/>
      <c r="D7" s="1156"/>
      <c r="E7" s="1156"/>
      <c r="F7" s="1156"/>
      <c r="G7" s="1156"/>
      <c r="H7" s="1156"/>
      <c r="I7" s="4"/>
      <c r="J7" s="4"/>
    </row>
    <row r="8" spans="1:10" x14ac:dyDescent="0.3">
      <c r="A8" s="227"/>
      <c r="B8" s="1155"/>
      <c r="C8" s="1156"/>
      <c r="D8" s="1156"/>
      <c r="E8" s="1156"/>
      <c r="F8" s="1156"/>
      <c r="G8" s="1156"/>
      <c r="H8" s="1156"/>
      <c r="I8" s="4"/>
      <c r="J8" s="4"/>
    </row>
    <row r="9" spans="1:10" ht="22.8" customHeight="1" x14ac:dyDescent="0.35">
      <c r="A9" s="93"/>
      <c r="B9" s="1155"/>
      <c r="C9" s="1156"/>
      <c r="D9" s="1156"/>
      <c r="E9" s="1156"/>
      <c r="F9" s="1156"/>
      <c r="G9" s="1156"/>
      <c r="H9" s="1156"/>
      <c r="I9" s="4"/>
      <c r="J9" s="4"/>
    </row>
    <row r="10" spans="1:10" ht="15.6" thickBot="1" x14ac:dyDescent="0.4">
      <c r="A10" s="93" t="s">
        <v>1205</v>
      </c>
      <c r="B10" s="4"/>
      <c r="C10" s="4"/>
      <c r="D10" s="4"/>
      <c r="E10" s="4"/>
      <c r="F10" s="4"/>
      <c r="G10" s="4"/>
      <c r="H10" s="4"/>
      <c r="I10" s="4"/>
      <c r="J10" s="4"/>
    </row>
    <row r="11" spans="1:10" ht="28.8" x14ac:dyDescent="0.3">
      <c r="A11" s="81" t="s">
        <v>457</v>
      </c>
      <c r="B11" s="82" t="s">
        <v>130</v>
      </c>
      <c r="C11" s="95" t="s">
        <v>129</v>
      </c>
      <c r="D11" s="95" t="s">
        <v>107</v>
      </c>
      <c r="E11" s="95" t="s">
        <v>108</v>
      </c>
      <c r="F11" s="95" t="s">
        <v>109</v>
      </c>
      <c r="G11" s="95" t="s">
        <v>319</v>
      </c>
      <c r="H11" s="103" t="s">
        <v>1212</v>
      </c>
      <c r="I11" s="348"/>
      <c r="J11" s="4"/>
    </row>
    <row r="12" spans="1:10" ht="16.2" x14ac:dyDescent="0.3">
      <c r="A12" s="145" t="s">
        <v>1206</v>
      </c>
      <c r="B12" s="96" t="s">
        <v>165</v>
      </c>
      <c r="C12" s="231">
        <v>13901482.76999999</v>
      </c>
      <c r="D12" s="231">
        <v>845338.5</v>
      </c>
      <c r="E12" s="232">
        <v>8325680.3200000003</v>
      </c>
      <c r="F12" s="232">
        <v>170697.18999999997</v>
      </c>
      <c r="G12" s="231">
        <v>3378231</v>
      </c>
      <c r="H12" s="233">
        <v>1181535.7599999881</v>
      </c>
      <c r="I12" s="4"/>
      <c r="J12" s="4"/>
    </row>
    <row r="13" spans="1:10" ht="16.2" x14ac:dyDescent="0.3">
      <c r="A13" s="145" t="s">
        <v>1207</v>
      </c>
      <c r="B13" s="96" t="s">
        <v>141</v>
      </c>
      <c r="C13" s="236">
        <v>36</v>
      </c>
      <c r="D13" s="234">
        <v>7</v>
      </c>
      <c r="E13" s="235">
        <v>11</v>
      </c>
      <c r="F13" s="235">
        <v>0</v>
      </c>
      <c r="G13" s="235">
        <v>18</v>
      </c>
      <c r="H13" s="863">
        <v>0</v>
      </c>
      <c r="I13" s="4"/>
      <c r="J13" s="4"/>
    </row>
    <row r="14" spans="1:10" ht="16.2" x14ac:dyDescent="0.3">
      <c r="A14" s="145" t="s">
        <v>1468</v>
      </c>
      <c r="B14" s="96" t="s">
        <v>172</v>
      </c>
      <c r="C14" s="239">
        <v>0.51793036175521623</v>
      </c>
      <c r="D14" s="240">
        <v>1.6561412972436484</v>
      </c>
      <c r="E14" s="241">
        <v>0.26424267032150472</v>
      </c>
      <c r="F14" s="241">
        <v>0</v>
      </c>
      <c r="G14" s="241">
        <v>1.0656464877623821</v>
      </c>
      <c r="H14" s="242">
        <v>0</v>
      </c>
      <c r="I14" s="4"/>
      <c r="J14" s="4"/>
    </row>
    <row r="15" spans="1:10" ht="16.2" x14ac:dyDescent="0.3">
      <c r="A15" s="145" t="s">
        <v>1469</v>
      </c>
      <c r="B15" s="96" t="s">
        <v>141</v>
      </c>
      <c r="C15" s="236">
        <v>21</v>
      </c>
      <c r="D15" s="237">
        <v>1</v>
      </c>
      <c r="E15" s="238">
        <v>3</v>
      </c>
      <c r="F15" s="238">
        <v>0</v>
      </c>
      <c r="G15" s="238">
        <v>17</v>
      </c>
      <c r="H15" s="243">
        <v>0</v>
      </c>
      <c r="I15" s="4"/>
      <c r="J15" s="4"/>
    </row>
    <row r="16" spans="1:10" ht="16.2" x14ac:dyDescent="0.3">
      <c r="A16" s="145" t="s">
        <v>1470</v>
      </c>
      <c r="B16" s="96" t="s">
        <v>172</v>
      </c>
      <c r="C16" s="239">
        <v>0.30212604435720947</v>
      </c>
      <c r="D16" s="240">
        <v>0.2365916138919498</v>
      </c>
      <c r="E16" s="241">
        <v>7.2066182814955831E-2</v>
      </c>
      <c r="F16" s="241">
        <v>0</v>
      </c>
      <c r="G16" s="241">
        <v>1.0064439051089165</v>
      </c>
      <c r="H16" s="242">
        <v>0</v>
      </c>
      <c r="I16" s="4"/>
      <c r="J16" s="4"/>
    </row>
    <row r="17" spans="1:10" ht="16.2" x14ac:dyDescent="0.3">
      <c r="A17" s="145" t="s">
        <v>1471</v>
      </c>
      <c r="B17" s="96" t="s">
        <v>141</v>
      </c>
      <c r="C17" s="236">
        <v>70</v>
      </c>
      <c r="D17" s="237">
        <v>21</v>
      </c>
      <c r="E17" s="238">
        <v>14</v>
      </c>
      <c r="F17" s="238">
        <v>0</v>
      </c>
      <c r="G17" s="238">
        <v>35</v>
      </c>
      <c r="H17" s="243">
        <v>0</v>
      </c>
      <c r="I17" s="4"/>
      <c r="J17" s="4"/>
    </row>
    <row r="18" spans="1:10" ht="16.2" x14ac:dyDescent="0.3">
      <c r="A18" s="145" t="s">
        <v>1472</v>
      </c>
      <c r="B18" s="96" t="s">
        <v>172</v>
      </c>
      <c r="C18" s="239">
        <v>1.0070868145240315</v>
      </c>
      <c r="D18" s="240">
        <v>4.9684238917309456</v>
      </c>
      <c r="E18" s="241">
        <v>0.33630885313646053</v>
      </c>
      <c r="F18" s="241">
        <v>0</v>
      </c>
      <c r="G18" s="241">
        <v>2.0720903928712988</v>
      </c>
      <c r="H18" s="242">
        <v>0</v>
      </c>
      <c r="I18" s="4"/>
      <c r="J18" s="4"/>
    </row>
    <row r="19" spans="1:10" ht="28.8" x14ac:dyDescent="0.3">
      <c r="A19" s="145" t="s">
        <v>173</v>
      </c>
      <c r="B19" s="96" t="s">
        <v>141</v>
      </c>
      <c r="C19" s="236">
        <v>0</v>
      </c>
      <c r="D19" s="237">
        <v>0</v>
      </c>
      <c r="E19" s="238">
        <v>0</v>
      </c>
      <c r="F19" s="238">
        <v>0</v>
      </c>
      <c r="G19" s="238">
        <v>0</v>
      </c>
      <c r="H19" s="243">
        <v>0</v>
      </c>
      <c r="I19" s="4"/>
      <c r="J19" s="4"/>
    </row>
    <row r="20" spans="1:10" ht="30.6" x14ac:dyDescent="0.3">
      <c r="A20" s="145" t="s">
        <v>1473</v>
      </c>
      <c r="B20" s="96" t="s">
        <v>141</v>
      </c>
      <c r="C20" s="244">
        <v>0</v>
      </c>
      <c r="D20" s="245">
        <v>0</v>
      </c>
      <c r="E20" s="246">
        <v>0</v>
      </c>
      <c r="F20" s="246">
        <v>0</v>
      </c>
      <c r="G20" s="246">
        <v>0</v>
      </c>
      <c r="H20" s="247">
        <v>0</v>
      </c>
      <c r="I20" s="4"/>
      <c r="J20" s="4"/>
    </row>
    <row r="21" spans="1:10" x14ac:dyDescent="0.3">
      <c r="A21" s="1149" t="s">
        <v>961</v>
      </c>
      <c r="B21" s="1149"/>
      <c r="C21" s="1149"/>
      <c r="D21" s="1149"/>
      <c r="E21" s="1149"/>
      <c r="F21" s="1149"/>
      <c r="G21" s="1149"/>
      <c r="H21" s="1150"/>
      <c r="I21" s="4"/>
      <c r="J21" s="4"/>
    </row>
    <row r="22" spans="1:10" ht="40.200000000000003" customHeight="1" x14ac:dyDescent="0.3">
      <c r="A22" s="1151" t="s">
        <v>1463</v>
      </c>
      <c r="B22" s="1151"/>
      <c r="C22" s="1151"/>
      <c r="D22" s="1151"/>
      <c r="E22" s="1151"/>
      <c r="F22" s="1151"/>
      <c r="G22" s="1151"/>
      <c r="H22" s="1152"/>
      <c r="I22" s="4"/>
      <c r="J22" s="4"/>
    </row>
    <row r="23" spans="1:10" ht="14.4" customHeight="1" x14ac:dyDescent="0.3">
      <c r="A23" s="1151" t="s">
        <v>1464</v>
      </c>
      <c r="B23" s="1151"/>
      <c r="C23" s="1151"/>
      <c r="D23" s="1151"/>
      <c r="E23" s="1151"/>
      <c r="F23" s="1151"/>
      <c r="G23" s="1151"/>
      <c r="H23" s="1152"/>
      <c r="I23" s="4"/>
      <c r="J23" s="4"/>
    </row>
    <row r="24" spans="1:10" ht="14.4" customHeight="1" x14ac:dyDescent="0.3">
      <c r="A24" s="1151" t="s">
        <v>1465</v>
      </c>
      <c r="B24" s="1151"/>
      <c r="C24" s="1151"/>
      <c r="D24" s="1151"/>
      <c r="E24" s="1151"/>
      <c r="F24" s="1151"/>
      <c r="G24" s="1151"/>
      <c r="H24" s="1152"/>
      <c r="I24" s="4"/>
      <c r="J24" s="4"/>
    </row>
    <row r="25" spans="1:10" ht="14.4" customHeight="1" x14ac:dyDescent="0.3">
      <c r="A25" s="1151" t="s">
        <v>1466</v>
      </c>
      <c r="B25" s="1151"/>
      <c r="C25" s="1151"/>
      <c r="D25" s="1151"/>
      <c r="E25" s="1151"/>
      <c r="F25" s="1151"/>
      <c r="G25" s="1151"/>
      <c r="H25" s="1152"/>
      <c r="I25" s="4"/>
      <c r="J25" s="4"/>
    </row>
    <row r="26" spans="1:10" ht="14.4" customHeight="1" x14ac:dyDescent="0.3">
      <c r="A26" s="1153" t="s">
        <v>1467</v>
      </c>
      <c r="B26" s="1153"/>
      <c r="C26" s="1153"/>
      <c r="D26" s="1153"/>
      <c r="E26" s="1153"/>
      <c r="F26" s="1153"/>
      <c r="G26" s="1153"/>
      <c r="H26" s="1154"/>
      <c r="I26" s="4"/>
      <c r="J26" s="4"/>
    </row>
    <row r="27" spans="1:10" x14ac:dyDescent="0.3">
      <c r="A27" s="248"/>
      <c r="B27" s="4"/>
      <c r="C27" s="4"/>
      <c r="D27" s="4"/>
      <c r="E27" s="4"/>
      <c r="F27" s="4"/>
      <c r="G27" s="4"/>
      <c r="H27" s="4"/>
      <c r="I27" s="4"/>
      <c r="J27" s="4"/>
    </row>
    <row r="28" spans="1:10" ht="15.6" thickBot="1" x14ac:dyDescent="0.4">
      <c r="A28" s="249" t="s">
        <v>1210</v>
      </c>
      <c r="B28" s="4"/>
      <c r="C28" s="4"/>
      <c r="D28" s="4"/>
      <c r="E28" s="4"/>
      <c r="F28" s="4"/>
      <c r="G28" s="4"/>
      <c r="H28" s="4"/>
      <c r="I28" s="4"/>
      <c r="J28" s="4"/>
    </row>
    <row r="29" spans="1:10" ht="28.8" x14ac:dyDescent="0.3">
      <c r="A29" s="81" t="s">
        <v>457</v>
      </c>
      <c r="B29" s="82"/>
      <c r="C29" s="95" t="s">
        <v>84</v>
      </c>
      <c r="D29" s="95" t="s">
        <v>107</v>
      </c>
      <c r="E29" s="95" t="s">
        <v>108</v>
      </c>
      <c r="F29" s="95" t="s">
        <v>109</v>
      </c>
      <c r="G29" s="95" t="s">
        <v>319</v>
      </c>
      <c r="H29" s="103" t="s">
        <v>1212</v>
      </c>
      <c r="I29" s="348"/>
      <c r="J29" s="4"/>
    </row>
    <row r="30" spans="1:10" ht="16.2" x14ac:dyDescent="0.3">
      <c r="A30" s="145" t="s">
        <v>1206</v>
      </c>
      <c r="B30" s="96" t="s">
        <v>165</v>
      </c>
      <c r="C30" s="231">
        <v>3933298.4199999883</v>
      </c>
      <c r="D30" s="231">
        <v>103226.25</v>
      </c>
      <c r="E30" s="232">
        <v>911460</v>
      </c>
      <c r="F30" s="232">
        <v>149285.40999999997</v>
      </c>
      <c r="G30" s="231">
        <v>1587791</v>
      </c>
      <c r="H30" s="233">
        <v>1181535.7599999881</v>
      </c>
      <c r="I30" s="4"/>
      <c r="J30" s="4"/>
    </row>
    <row r="31" spans="1:10" ht="16.2" x14ac:dyDescent="0.3">
      <c r="A31" s="145" t="s">
        <v>1207</v>
      </c>
      <c r="B31" s="96" t="s">
        <v>141</v>
      </c>
      <c r="C31" s="236">
        <v>8</v>
      </c>
      <c r="D31" s="234">
        <v>1</v>
      </c>
      <c r="E31" s="235">
        <v>3</v>
      </c>
      <c r="F31" s="235">
        <v>0</v>
      </c>
      <c r="G31" s="235">
        <v>4</v>
      </c>
      <c r="H31" s="863">
        <v>0</v>
      </c>
      <c r="I31" s="4"/>
      <c r="J31" s="4"/>
    </row>
    <row r="32" spans="1:10" ht="16.2" x14ac:dyDescent="0.3">
      <c r="A32" s="145" t="s">
        <v>1468</v>
      </c>
      <c r="B32" s="96" t="s">
        <v>172</v>
      </c>
      <c r="C32" s="239">
        <v>0.40678327173558437</v>
      </c>
      <c r="D32" s="240">
        <v>1.9374916748404596</v>
      </c>
      <c r="E32" s="241">
        <v>0.65828451056546644</v>
      </c>
      <c r="F32" s="241">
        <v>0</v>
      </c>
      <c r="G32" s="241">
        <v>0.50384464957919528</v>
      </c>
      <c r="H32" s="242">
        <v>0</v>
      </c>
      <c r="I32" s="4"/>
      <c r="J32" s="4"/>
    </row>
    <row r="33" spans="1:10" ht="16.2" x14ac:dyDescent="0.3">
      <c r="A33" s="145" t="s">
        <v>1469</v>
      </c>
      <c r="B33" s="96" t="s">
        <v>141</v>
      </c>
      <c r="C33" s="236">
        <v>6</v>
      </c>
      <c r="D33" s="237">
        <v>1</v>
      </c>
      <c r="E33" s="238">
        <v>1</v>
      </c>
      <c r="F33" s="238">
        <v>0</v>
      </c>
      <c r="G33" s="238">
        <v>4</v>
      </c>
      <c r="H33" s="243">
        <v>0</v>
      </c>
      <c r="I33" s="4"/>
      <c r="J33" s="4"/>
    </row>
    <row r="34" spans="1:10" ht="16.2" x14ac:dyDescent="0.3">
      <c r="A34" s="145" t="s">
        <v>1470</v>
      </c>
      <c r="B34" s="96" t="s">
        <v>172</v>
      </c>
      <c r="C34" s="239">
        <v>0.30508745380168828</v>
      </c>
      <c r="D34" s="240">
        <v>1.9374916748404596</v>
      </c>
      <c r="E34" s="241">
        <v>0.21942817018848879</v>
      </c>
      <c r="F34" s="241">
        <v>0</v>
      </c>
      <c r="G34" s="241">
        <v>0.50384464957919528</v>
      </c>
      <c r="H34" s="242">
        <v>0</v>
      </c>
      <c r="I34" s="4"/>
      <c r="J34" s="4"/>
    </row>
    <row r="35" spans="1:10" ht="16.2" x14ac:dyDescent="0.3">
      <c r="A35" s="145" t="s">
        <v>1471</v>
      </c>
      <c r="B35" s="96" t="s">
        <v>141</v>
      </c>
      <c r="C35" s="236">
        <v>17</v>
      </c>
      <c r="D35" s="237">
        <v>7</v>
      </c>
      <c r="E35" s="238">
        <v>1</v>
      </c>
      <c r="F35" s="238">
        <v>0</v>
      </c>
      <c r="G35" s="238">
        <v>9</v>
      </c>
      <c r="H35" s="243">
        <v>0</v>
      </c>
      <c r="I35" s="4"/>
      <c r="J35" s="4"/>
    </row>
    <row r="36" spans="1:10" ht="16.2" x14ac:dyDescent="0.3">
      <c r="A36" s="145" t="s">
        <v>1472</v>
      </c>
      <c r="B36" s="96" t="s">
        <v>172</v>
      </c>
      <c r="C36" s="239">
        <v>0.86441445243811688</v>
      </c>
      <c r="D36" s="240">
        <v>13.562441723883218</v>
      </c>
      <c r="E36" s="241">
        <v>0.21942817018848879</v>
      </c>
      <c r="F36" s="241">
        <v>0</v>
      </c>
      <c r="G36" s="241">
        <v>1.1336504615531893</v>
      </c>
      <c r="H36" s="242">
        <v>0</v>
      </c>
      <c r="I36" s="4"/>
      <c r="J36" s="4"/>
    </row>
    <row r="37" spans="1:10" ht="28.8" x14ac:dyDescent="0.3">
      <c r="A37" s="145" t="s">
        <v>173</v>
      </c>
      <c r="B37" s="96" t="s">
        <v>141</v>
      </c>
      <c r="C37" s="236">
        <v>0</v>
      </c>
      <c r="D37" s="237">
        <v>0</v>
      </c>
      <c r="E37" s="238">
        <v>0</v>
      </c>
      <c r="F37" s="238">
        <v>0</v>
      </c>
      <c r="G37" s="238">
        <v>0</v>
      </c>
      <c r="H37" s="243">
        <v>0</v>
      </c>
      <c r="I37" s="4"/>
      <c r="J37" s="4"/>
    </row>
    <row r="38" spans="1:10" ht="30.6" x14ac:dyDescent="0.3">
      <c r="A38" s="145" t="s">
        <v>1473</v>
      </c>
      <c r="B38" s="96" t="s">
        <v>141</v>
      </c>
      <c r="C38" s="244">
        <v>0</v>
      </c>
      <c r="D38" s="245">
        <v>0</v>
      </c>
      <c r="E38" s="246">
        <v>0</v>
      </c>
      <c r="F38" s="246">
        <v>0</v>
      </c>
      <c r="G38" s="246">
        <v>0</v>
      </c>
      <c r="H38" s="247">
        <v>0</v>
      </c>
      <c r="I38" s="4"/>
      <c r="J38" s="4"/>
    </row>
    <row r="39" spans="1:10" ht="25.8" customHeight="1" x14ac:dyDescent="0.3">
      <c r="A39" s="1149" t="s">
        <v>1209</v>
      </c>
      <c r="B39" s="1149"/>
      <c r="C39" s="1149"/>
      <c r="D39" s="1149"/>
      <c r="E39" s="1149"/>
      <c r="F39" s="1149"/>
      <c r="G39" s="1149"/>
      <c r="H39" s="1150"/>
      <c r="I39" s="4"/>
      <c r="J39" s="4"/>
    </row>
    <row r="40" spans="1:10" ht="38.4" customHeight="1" x14ac:dyDescent="0.3">
      <c r="A40" s="1151" t="s">
        <v>1463</v>
      </c>
      <c r="B40" s="1151"/>
      <c r="C40" s="1151"/>
      <c r="D40" s="1151"/>
      <c r="E40" s="1151"/>
      <c r="F40" s="1151"/>
      <c r="G40" s="1151"/>
      <c r="H40" s="1152"/>
      <c r="I40" s="4"/>
      <c r="J40" s="4"/>
    </row>
    <row r="41" spans="1:10" ht="14.4" customHeight="1" x14ac:dyDescent="0.3">
      <c r="A41" s="1151" t="s">
        <v>1464</v>
      </c>
      <c r="B41" s="1151"/>
      <c r="C41" s="1151"/>
      <c r="D41" s="1151"/>
      <c r="E41" s="1151"/>
      <c r="F41" s="1151"/>
      <c r="G41" s="1151"/>
      <c r="H41" s="1152"/>
      <c r="I41" s="4"/>
      <c r="J41" s="4"/>
    </row>
    <row r="42" spans="1:10" ht="14.4" customHeight="1" x14ac:dyDescent="0.3">
      <c r="A42" s="1151" t="s">
        <v>1465</v>
      </c>
      <c r="B42" s="1151"/>
      <c r="C42" s="1151"/>
      <c r="D42" s="1151"/>
      <c r="E42" s="1151"/>
      <c r="F42" s="1151"/>
      <c r="G42" s="1151"/>
      <c r="H42" s="1152"/>
      <c r="I42" s="4"/>
      <c r="J42" s="4"/>
    </row>
    <row r="43" spans="1:10" ht="14.4" customHeight="1" x14ac:dyDescent="0.3">
      <c r="A43" s="1151" t="s">
        <v>1466</v>
      </c>
      <c r="B43" s="1151"/>
      <c r="C43" s="1151"/>
      <c r="D43" s="1151"/>
      <c r="E43" s="1151"/>
      <c r="F43" s="1151"/>
      <c r="G43" s="1151"/>
      <c r="H43" s="1152"/>
      <c r="I43" s="4"/>
      <c r="J43" s="4"/>
    </row>
    <row r="44" spans="1:10" ht="14.4" customHeight="1" x14ac:dyDescent="0.3">
      <c r="A44" s="987" t="s">
        <v>1467</v>
      </c>
      <c r="B44" s="987"/>
      <c r="C44" s="987"/>
      <c r="D44" s="987"/>
      <c r="E44" s="987"/>
      <c r="F44" s="987"/>
      <c r="G44" s="987"/>
      <c r="H44" s="988"/>
      <c r="I44" s="4"/>
      <c r="J44" s="4"/>
    </row>
    <row r="45" spans="1:10" x14ac:dyDescent="0.3">
      <c r="A45" s="4"/>
      <c r="B45" s="4"/>
      <c r="C45" s="4"/>
      <c r="D45" s="4"/>
      <c r="E45" s="4"/>
      <c r="F45" s="4"/>
      <c r="G45" s="4"/>
      <c r="H45" s="4"/>
      <c r="I45" s="4"/>
      <c r="J45" s="4"/>
    </row>
    <row r="46" spans="1:10" ht="15.6" thickBot="1" x14ac:dyDescent="0.4">
      <c r="A46" s="249" t="s">
        <v>1211</v>
      </c>
      <c r="B46" s="4"/>
      <c r="C46" s="4"/>
      <c r="D46" s="4"/>
      <c r="E46" s="4"/>
      <c r="F46" s="4"/>
      <c r="G46" s="4"/>
      <c r="H46" s="4"/>
      <c r="I46" s="4"/>
      <c r="J46" s="4"/>
    </row>
    <row r="47" spans="1:10" ht="28.8" x14ac:dyDescent="0.3">
      <c r="A47" s="81" t="s">
        <v>457</v>
      </c>
      <c r="B47" s="82"/>
      <c r="C47" s="95" t="s">
        <v>458</v>
      </c>
      <c r="D47" s="95" t="s">
        <v>107</v>
      </c>
      <c r="E47" s="95" t="s">
        <v>108</v>
      </c>
      <c r="F47" s="95" t="s">
        <v>109</v>
      </c>
      <c r="G47" s="95" t="s">
        <v>319</v>
      </c>
      <c r="H47" s="103" t="s">
        <v>1212</v>
      </c>
      <c r="I47" s="348"/>
      <c r="J47" s="4"/>
    </row>
    <row r="48" spans="1:10" ht="16.2" x14ac:dyDescent="0.3">
      <c r="A48" s="145" t="s">
        <v>1206</v>
      </c>
      <c r="B48" s="96" t="s">
        <v>165</v>
      </c>
      <c r="C48" s="231">
        <v>9968184.3500000015</v>
      </c>
      <c r="D48" s="231">
        <v>742112.25</v>
      </c>
      <c r="E48" s="232">
        <v>7414220.3200000003</v>
      </c>
      <c r="F48" s="232">
        <v>21411.78</v>
      </c>
      <c r="G48" s="232">
        <v>1790440</v>
      </c>
      <c r="H48" s="774" t="s">
        <v>82</v>
      </c>
      <c r="I48" s="4"/>
      <c r="J48" s="4"/>
    </row>
    <row r="49" spans="1:10" ht="16.2" x14ac:dyDescent="0.3">
      <c r="A49" s="145" t="s">
        <v>1207</v>
      </c>
      <c r="B49" s="96" t="s">
        <v>141</v>
      </c>
      <c r="C49" s="236">
        <v>28</v>
      </c>
      <c r="D49" s="234">
        <v>6</v>
      </c>
      <c r="E49" s="235">
        <v>8</v>
      </c>
      <c r="F49" s="235">
        <v>0</v>
      </c>
      <c r="G49" s="235">
        <v>14</v>
      </c>
      <c r="H49" s="775"/>
      <c r="I49" s="4"/>
      <c r="J49" s="4"/>
    </row>
    <row r="50" spans="1:10" ht="16.2" x14ac:dyDescent="0.3">
      <c r="A50" s="145" t="s">
        <v>1468</v>
      </c>
      <c r="B50" s="96" t="s">
        <v>172</v>
      </c>
      <c r="C50" s="239">
        <v>0.56178736301159993</v>
      </c>
      <c r="D50" s="240">
        <v>1.6170060526557808</v>
      </c>
      <c r="E50" s="241">
        <v>0.21580151802125028</v>
      </c>
      <c r="F50" s="241">
        <v>0</v>
      </c>
      <c r="G50" s="241">
        <v>1.5638613971984541</v>
      </c>
      <c r="H50" s="776"/>
      <c r="I50" s="4"/>
      <c r="J50" s="4"/>
    </row>
    <row r="51" spans="1:10" ht="16.2" x14ac:dyDescent="0.3">
      <c r="A51" s="145" t="s">
        <v>1469</v>
      </c>
      <c r="B51" s="96" t="s">
        <v>141</v>
      </c>
      <c r="C51" s="236">
        <v>15</v>
      </c>
      <c r="D51" s="237">
        <v>0</v>
      </c>
      <c r="E51" s="238">
        <v>2</v>
      </c>
      <c r="F51" s="238">
        <v>0</v>
      </c>
      <c r="G51" s="238">
        <v>13</v>
      </c>
      <c r="H51" s="776"/>
      <c r="I51" s="4"/>
      <c r="J51" s="4"/>
    </row>
    <row r="52" spans="1:10" ht="16.2" x14ac:dyDescent="0.3">
      <c r="A52" s="145" t="s">
        <v>1470</v>
      </c>
      <c r="B52" s="96" t="s">
        <v>172</v>
      </c>
      <c r="C52" s="239">
        <v>0.30095751589907138</v>
      </c>
      <c r="D52" s="240">
        <v>0</v>
      </c>
      <c r="E52" s="241">
        <v>5.3950379505312569E-2</v>
      </c>
      <c r="F52" s="241">
        <v>0</v>
      </c>
      <c r="G52" s="241">
        <v>1.4521570116842788</v>
      </c>
      <c r="H52" s="776"/>
      <c r="I52" s="4"/>
      <c r="J52" s="4"/>
    </row>
    <row r="53" spans="1:10" ht="16.2" x14ac:dyDescent="0.3">
      <c r="A53" s="145" t="s">
        <v>1471</v>
      </c>
      <c r="B53" s="96" t="s">
        <v>141</v>
      </c>
      <c r="C53" s="236">
        <v>53</v>
      </c>
      <c r="D53" s="237">
        <v>14</v>
      </c>
      <c r="E53" s="238">
        <v>13</v>
      </c>
      <c r="F53" s="238">
        <v>0</v>
      </c>
      <c r="G53" s="238">
        <v>26</v>
      </c>
      <c r="H53" s="776"/>
      <c r="I53" s="4"/>
      <c r="J53" s="4"/>
    </row>
    <row r="54" spans="1:10" ht="16.2" x14ac:dyDescent="0.3">
      <c r="A54" s="145" t="s">
        <v>1472</v>
      </c>
      <c r="B54" s="96" t="s">
        <v>172</v>
      </c>
      <c r="C54" s="239">
        <v>1.0633832228433855</v>
      </c>
      <c r="D54" s="240">
        <v>3.7730141228634886</v>
      </c>
      <c r="E54" s="241">
        <v>0.35067746678453171</v>
      </c>
      <c r="F54" s="241">
        <v>0</v>
      </c>
      <c r="G54" s="241">
        <v>2.9043140233685576</v>
      </c>
      <c r="H54" s="776"/>
      <c r="I54" s="4"/>
      <c r="J54" s="4"/>
    </row>
    <row r="55" spans="1:10" ht="28.8" x14ac:dyDescent="0.3">
      <c r="A55" s="145" t="s">
        <v>173</v>
      </c>
      <c r="B55" s="96" t="s">
        <v>141</v>
      </c>
      <c r="C55" s="236">
        <v>0</v>
      </c>
      <c r="D55" s="237">
        <v>0</v>
      </c>
      <c r="E55" s="238">
        <v>0</v>
      </c>
      <c r="F55" s="238">
        <v>0</v>
      </c>
      <c r="G55" s="238">
        <v>0</v>
      </c>
      <c r="H55" s="776"/>
      <c r="I55" s="4"/>
      <c r="J55" s="4"/>
    </row>
    <row r="56" spans="1:10" ht="30.6" x14ac:dyDescent="0.3">
      <c r="A56" s="145" t="s">
        <v>1473</v>
      </c>
      <c r="B56" s="96" t="s">
        <v>141</v>
      </c>
      <c r="C56" s="244">
        <v>0</v>
      </c>
      <c r="D56" s="245">
        <v>0</v>
      </c>
      <c r="E56" s="246">
        <v>0</v>
      </c>
      <c r="F56" s="246">
        <v>0</v>
      </c>
      <c r="G56" s="245">
        <v>0</v>
      </c>
      <c r="H56" s="777"/>
      <c r="I56" s="4"/>
      <c r="J56" s="4"/>
    </row>
    <row r="57" spans="1:10" ht="30" customHeight="1" x14ac:dyDescent="0.3">
      <c r="A57" s="1149" t="s">
        <v>1474</v>
      </c>
      <c r="B57" s="1149"/>
      <c r="C57" s="1149"/>
      <c r="D57" s="1149"/>
      <c r="E57" s="1149"/>
      <c r="F57" s="1149"/>
      <c r="G57" s="1149"/>
      <c r="H57" s="1150"/>
      <c r="I57" s="4"/>
      <c r="J57" s="4"/>
    </row>
    <row r="58" spans="1:10" ht="38.4" customHeight="1" x14ac:dyDescent="0.3">
      <c r="A58" s="1151" t="s">
        <v>1463</v>
      </c>
      <c r="B58" s="1151"/>
      <c r="C58" s="1151"/>
      <c r="D58" s="1151"/>
      <c r="E58" s="1151"/>
      <c r="F58" s="1151"/>
      <c r="G58" s="1151"/>
      <c r="H58" s="1152"/>
      <c r="I58" s="4"/>
      <c r="J58" s="4"/>
    </row>
    <row r="59" spans="1:10" ht="14.4" customHeight="1" x14ac:dyDescent="0.3">
      <c r="A59" s="1151" t="s">
        <v>1464</v>
      </c>
      <c r="B59" s="1151"/>
      <c r="C59" s="1151"/>
      <c r="D59" s="1151"/>
      <c r="E59" s="1151"/>
      <c r="F59" s="1151"/>
      <c r="G59" s="1151"/>
      <c r="H59" s="1152"/>
      <c r="I59" s="4"/>
      <c r="J59" s="4"/>
    </row>
    <row r="60" spans="1:10" ht="14.4" customHeight="1" x14ac:dyDescent="0.3">
      <c r="A60" s="1151" t="s">
        <v>1465</v>
      </c>
      <c r="B60" s="1151"/>
      <c r="C60" s="1151"/>
      <c r="D60" s="1151"/>
      <c r="E60" s="1151"/>
      <c r="F60" s="1151"/>
      <c r="G60" s="1151"/>
      <c r="H60" s="1152"/>
      <c r="I60" s="4"/>
      <c r="J60" s="4"/>
    </row>
    <row r="61" spans="1:10" ht="14.4" customHeight="1" x14ac:dyDescent="0.3">
      <c r="A61" s="1151" t="s">
        <v>1466</v>
      </c>
      <c r="B61" s="1151"/>
      <c r="C61" s="1151"/>
      <c r="D61" s="1151"/>
      <c r="E61" s="1151"/>
      <c r="F61" s="1151"/>
      <c r="G61" s="1151"/>
      <c r="H61" s="1152"/>
      <c r="I61" s="4"/>
      <c r="J61" s="4"/>
    </row>
    <row r="62" spans="1:10" ht="14.4" customHeight="1" x14ac:dyDescent="0.3">
      <c r="A62" s="987" t="s">
        <v>1467</v>
      </c>
      <c r="B62" s="987"/>
      <c r="C62" s="987"/>
      <c r="D62" s="987"/>
      <c r="E62" s="987"/>
      <c r="F62" s="987"/>
      <c r="G62" s="987"/>
      <c r="H62" s="988"/>
      <c r="I62" s="4"/>
      <c r="J62" s="4"/>
    </row>
    <row r="63" spans="1:10" x14ac:dyDescent="0.3">
      <c r="A63" s="4"/>
      <c r="B63" s="4"/>
      <c r="C63" s="4"/>
      <c r="D63" s="4"/>
      <c r="E63" s="4"/>
      <c r="F63" s="4"/>
      <c r="G63" s="4"/>
      <c r="H63" s="4"/>
      <c r="I63" s="4"/>
      <c r="J63" s="4"/>
    </row>
    <row r="64" spans="1:10" ht="15.6" thickBot="1" x14ac:dyDescent="0.4">
      <c r="A64" s="249" t="s">
        <v>459</v>
      </c>
      <c r="B64" s="4"/>
      <c r="C64" s="4"/>
      <c r="D64" s="4"/>
      <c r="E64" s="4"/>
      <c r="F64" s="4"/>
      <c r="G64" s="4"/>
      <c r="H64" s="4"/>
      <c r="I64" s="4"/>
      <c r="J64" s="4"/>
    </row>
    <row r="65" spans="1:10" x14ac:dyDescent="0.3">
      <c r="A65" s="81"/>
      <c r="B65" s="82"/>
      <c r="C65" s="95" t="s">
        <v>129</v>
      </c>
      <c r="D65" s="95" t="s">
        <v>107</v>
      </c>
      <c r="E65" s="95" t="s">
        <v>108</v>
      </c>
      <c r="F65" s="95" t="s">
        <v>109</v>
      </c>
      <c r="G65" s="95" t="s">
        <v>319</v>
      </c>
      <c r="H65" s="103" t="s">
        <v>388</v>
      </c>
      <c r="I65" s="348"/>
      <c r="J65" s="4"/>
    </row>
    <row r="66" spans="1:10" ht="30.6" x14ac:dyDescent="0.3">
      <c r="A66" s="145" t="s">
        <v>1213</v>
      </c>
      <c r="B66" s="96" t="s">
        <v>141</v>
      </c>
      <c r="C66" s="250">
        <v>0</v>
      </c>
      <c r="D66" s="251">
        <v>0</v>
      </c>
      <c r="E66" s="252">
        <v>0</v>
      </c>
      <c r="F66" s="252">
        <v>0</v>
      </c>
      <c r="G66" s="252">
        <v>0</v>
      </c>
      <c r="H66" s="253">
        <v>0</v>
      </c>
      <c r="I66" s="4"/>
      <c r="J66" s="4"/>
    </row>
    <row r="67" spans="1:10" x14ac:dyDescent="0.3">
      <c r="A67" s="1037" t="s">
        <v>1277</v>
      </c>
      <c r="B67" s="1037"/>
      <c r="C67" s="1037"/>
      <c r="D67" s="1037"/>
      <c r="E67" s="1037"/>
      <c r="F67" s="1037"/>
      <c r="G67" s="1037"/>
      <c r="H67" s="1038"/>
      <c r="I67" s="4"/>
      <c r="J67" s="4"/>
    </row>
    <row r="68" spans="1:10" x14ac:dyDescent="0.3">
      <c r="A68" s="4"/>
      <c r="B68" s="4"/>
      <c r="C68" s="4"/>
      <c r="D68" s="4"/>
      <c r="E68" s="4"/>
      <c r="F68" s="4"/>
      <c r="G68" s="4"/>
      <c r="H68" s="4"/>
      <c r="I68" s="4"/>
      <c r="J68" s="4"/>
    </row>
    <row r="69" spans="1:10" x14ac:dyDescent="0.3">
      <c r="A69" s="4"/>
      <c r="B69" s="4"/>
      <c r="C69" s="4"/>
      <c r="D69" s="4"/>
      <c r="E69" s="4"/>
      <c r="F69" s="4"/>
      <c r="G69" s="4"/>
      <c r="H69" s="4"/>
      <c r="I69" s="4"/>
      <c r="J69" s="4"/>
    </row>
    <row r="70" spans="1:10" x14ac:dyDescent="0.3">
      <c r="A70" s="4"/>
      <c r="B70" s="4"/>
      <c r="C70" s="4"/>
      <c r="D70" s="4"/>
      <c r="E70" s="4"/>
      <c r="F70" s="4"/>
      <c r="G70" s="4"/>
      <c r="H70" s="4"/>
      <c r="I70" s="4"/>
      <c r="J70" s="4"/>
    </row>
    <row r="71" spans="1:10" x14ac:dyDescent="0.3">
      <c r="A71" s="4"/>
      <c r="B71" s="4"/>
      <c r="C71" s="4"/>
      <c r="D71" s="4"/>
      <c r="E71" s="4"/>
      <c r="F71" s="4"/>
      <c r="G71" s="4"/>
      <c r="H71" s="4"/>
      <c r="I71" s="4"/>
      <c r="J71" s="4"/>
    </row>
  </sheetData>
  <sheetProtection algorithmName="SHA-512" hashValue="44iwWB3uj0tEgGkd0PxgPjxKmcM/2jFj6Me6P23lkWf5dWgTpNDAKTlENlsMJN4Jx3rwRE6Y5E5TjkvW4Zx1eA==" saltValue="r5s0Hd0bb6WUF3X6i6PpVg==" spinCount="100000" sheet="1" objects="1" scenarios="1" sort="0"/>
  <mergeCells count="20">
    <mergeCell ref="B2:H9"/>
    <mergeCell ref="A40:H40"/>
    <mergeCell ref="A41:H41"/>
    <mergeCell ref="A58:H58"/>
    <mergeCell ref="A67:H67"/>
    <mergeCell ref="A61:H61"/>
    <mergeCell ref="A62:H62"/>
    <mergeCell ref="A21:H21"/>
    <mergeCell ref="A22:H22"/>
    <mergeCell ref="A24:H24"/>
    <mergeCell ref="A25:H25"/>
    <mergeCell ref="A26:H26"/>
    <mergeCell ref="A39:H39"/>
    <mergeCell ref="A42:H42"/>
    <mergeCell ref="A43:H43"/>
    <mergeCell ref="A57:H57"/>
    <mergeCell ref="A23:H23"/>
    <mergeCell ref="A59:H59"/>
    <mergeCell ref="A60:H60"/>
    <mergeCell ref="A44:H44"/>
  </mergeCells>
  <hyperlinks>
    <hyperlink ref="A5" location="'Cover Page &amp; Directory'!A9" display="Go back to Directory" xr:uid="{037E876D-6476-4816-AC61-2540357CD03E}"/>
  </hyperlink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7D66-C36F-4CD0-9E00-59B281DC452F}">
  <sheetPr>
    <tabColor rgb="FF0075C9"/>
  </sheetPr>
  <dimension ref="A1:Q156"/>
  <sheetViews>
    <sheetView workbookViewId="0">
      <selection activeCell="P1" sqref="P1"/>
    </sheetView>
  </sheetViews>
  <sheetFormatPr defaultColWidth="8.88671875" defaultRowHeight="14.4" x14ac:dyDescent="0.3"/>
  <cols>
    <col min="1" max="1" width="39.6640625" style="3" customWidth="1"/>
    <col min="2" max="2" width="17.109375" style="3" customWidth="1"/>
    <col min="3" max="3" width="16.88671875" style="3" customWidth="1"/>
    <col min="4" max="15" width="13.44140625" style="3" customWidth="1"/>
    <col min="16" max="16384" width="8.88671875" style="3"/>
  </cols>
  <sheetData>
    <row r="1" spans="1:17" ht="15" x14ac:dyDescent="0.35">
      <c r="A1" s="61" t="s">
        <v>4</v>
      </c>
      <c r="B1" s="283"/>
      <c r="C1" s="136"/>
      <c r="D1" s="136"/>
      <c r="E1" s="136"/>
      <c r="F1" s="136"/>
      <c r="G1" s="136"/>
      <c r="H1" s="136"/>
      <c r="I1" s="136"/>
      <c r="J1" s="136"/>
      <c r="K1" s="136"/>
      <c r="L1" s="136"/>
      <c r="M1" s="136"/>
      <c r="N1" s="136"/>
      <c r="O1" s="136"/>
      <c r="P1" s="136"/>
      <c r="Q1" s="136"/>
    </row>
    <row r="2" spans="1:17" ht="15" x14ac:dyDescent="0.35">
      <c r="A2" s="61" t="s">
        <v>1138</v>
      </c>
      <c r="B2" s="1001" t="s">
        <v>1321</v>
      </c>
      <c r="C2" s="1002"/>
      <c r="D2" s="1002"/>
      <c r="E2" s="1002"/>
      <c r="F2" s="1002"/>
      <c r="G2" s="1002"/>
      <c r="H2" s="1002"/>
      <c r="I2" s="136"/>
      <c r="J2" s="136"/>
      <c r="K2" s="136"/>
      <c r="L2" s="136"/>
      <c r="M2" s="136"/>
      <c r="N2" s="136"/>
      <c r="O2" s="136"/>
      <c r="P2" s="136"/>
      <c r="Q2" s="136"/>
    </row>
    <row r="3" spans="1:17" ht="27" x14ac:dyDescent="0.3">
      <c r="A3" s="747">
        <v>2023</v>
      </c>
      <c r="B3" s="1001"/>
      <c r="C3" s="1002"/>
      <c r="D3" s="1002"/>
      <c r="E3" s="1002"/>
      <c r="F3" s="1002"/>
      <c r="G3" s="1002"/>
      <c r="H3" s="1002"/>
      <c r="I3" s="136"/>
      <c r="J3" s="136"/>
      <c r="K3" s="136"/>
      <c r="L3" s="136"/>
      <c r="M3" s="136"/>
      <c r="N3" s="136"/>
      <c r="O3" s="136"/>
      <c r="P3" s="136"/>
      <c r="Q3" s="136"/>
    </row>
    <row r="4" spans="1:17" ht="15" x14ac:dyDescent="0.3">
      <c r="A4" s="55" t="s">
        <v>1143</v>
      </c>
      <c r="B4" s="1001"/>
      <c r="C4" s="1002"/>
      <c r="D4" s="1002"/>
      <c r="E4" s="1002"/>
      <c r="F4" s="1002"/>
      <c r="G4" s="1002"/>
      <c r="H4" s="1002"/>
      <c r="I4" s="136"/>
      <c r="J4" s="136"/>
      <c r="K4" s="136"/>
      <c r="L4" s="136"/>
      <c r="M4" s="136"/>
      <c r="N4" s="136"/>
      <c r="O4" s="136"/>
      <c r="P4" s="136"/>
      <c r="Q4" s="136"/>
    </row>
    <row r="5" spans="1:17" x14ac:dyDescent="0.3">
      <c r="A5" s="825" t="s">
        <v>456</v>
      </c>
      <c r="B5" s="1001"/>
      <c r="C5" s="1002"/>
      <c r="D5" s="1002"/>
      <c r="E5" s="1002"/>
      <c r="F5" s="1002"/>
      <c r="G5" s="1002"/>
      <c r="H5" s="1002"/>
      <c r="I5" s="136"/>
      <c r="J5" s="136"/>
      <c r="K5" s="136"/>
      <c r="L5" s="136"/>
      <c r="M5" s="136"/>
      <c r="N5" s="136"/>
      <c r="O5" s="136"/>
      <c r="P5" s="136"/>
      <c r="Q5" s="136"/>
    </row>
    <row r="6" spans="1:17" x14ac:dyDescent="0.3">
      <c r="A6" s="264"/>
      <c r="B6" s="1001"/>
      <c r="C6" s="1002"/>
      <c r="D6" s="1002"/>
      <c r="E6" s="1002"/>
      <c r="F6" s="1002"/>
      <c r="G6" s="1002"/>
      <c r="H6" s="1002"/>
      <c r="I6" s="136"/>
      <c r="J6" s="136"/>
      <c r="K6" s="136"/>
      <c r="L6" s="136"/>
      <c r="M6" s="136"/>
      <c r="N6" s="136"/>
      <c r="O6" s="136"/>
      <c r="P6" s="136"/>
      <c r="Q6" s="136"/>
    </row>
    <row r="7" spans="1:17" x14ac:dyDescent="0.3">
      <c r="A7" s="264"/>
      <c r="B7" s="1001"/>
      <c r="C7" s="1002"/>
      <c r="D7" s="1002"/>
      <c r="E7" s="1002"/>
      <c r="F7" s="1002"/>
      <c r="G7" s="1002"/>
      <c r="H7" s="1002"/>
      <c r="I7" s="136"/>
      <c r="J7" s="136"/>
      <c r="K7" s="136"/>
      <c r="L7" s="136"/>
      <c r="M7" s="136"/>
      <c r="N7" s="136"/>
      <c r="O7" s="136"/>
      <c r="P7" s="136"/>
      <c r="Q7" s="136"/>
    </row>
    <row r="8" spans="1:17" x14ac:dyDescent="0.3">
      <c r="A8" s="264"/>
      <c r="B8" s="1001"/>
      <c r="C8" s="1002"/>
      <c r="D8" s="1002"/>
      <c r="E8" s="1002"/>
      <c r="F8" s="1002"/>
      <c r="G8" s="1002"/>
      <c r="H8" s="1002"/>
      <c r="I8" s="136"/>
      <c r="J8" s="136"/>
      <c r="K8" s="136"/>
      <c r="L8" s="136"/>
      <c r="M8" s="136"/>
      <c r="N8" s="136"/>
      <c r="O8" s="136"/>
      <c r="P8" s="136"/>
      <c r="Q8" s="136"/>
    </row>
    <row r="9" spans="1:17" x14ac:dyDescent="0.3">
      <c r="A9" s="264"/>
      <c r="B9" s="1001"/>
      <c r="C9" s="1002"/>
      <c r="D9" s="1002"/>
      <c r="E9" s="1002"/>
      <c r="F9" s="1002"/>
      <c r="G9" s="1002"/>
      <c r="H9" s="1002"/>
      <c r="I9" s="136"/>
      <c r="J9" s="136"/>
      <c r="K9" s="136"/>
      <c r="L9" s="136"/>
      <c r="M9" s="136"/>
      <c r="N9" s="136"/>
      <c r="O9" s="136"/>
      <c r="P9" s="136"/>
      <c r="Q9" s="136"/>
    </row>
    <row r="10" spans="1:17" x14ac:dyDescent="0.3">
      <c r="A10" s="264"/>
      <c r="B10" s="1001"/>
      <c r="C10" s="1002"/>
      <c r="D10" s="1002"/>
      <c r="E10" s="1002"/>
      <c r="F10" s="1002"/>
      <c r="G10" s="1002"/>
      <c r="H10" s="1002"/>
      <c r="I10" s="136"/>
      <c r="J10" s="136"/>
      <c r="K10" s="136"/>
      <c r="L10" s="136"/>
      <c r="M10" s="136"/>
      <c r="N10" s="136"/>
      <c r="O10" s="136"/>
      <c r="P10" s="136"/>
      <c r="Q10" s="136"/>
    </row>
    <row r="11" spans="1:17" ht="15" x14ac:dyDescent="0.3">
      <c r="A11" s="284"/>
      <c r="B11" s="94"/>
      <c r="C11" s="94"/>
      <c r="D11" s="94"/>
      <c r="E11" s="94"/>
      <c r="F11" s="94"/>
      <c r="G11" s="94"/>
      <c r="H11" s="94"/>
      <c r="I11" s="136"/>
      <c r="J11" s="136"/>
      <c r="K11" s="136"/>
      <c r="L11" s="136"/>
      <c r="M11" s="136"/>
      <c r="N11" s="136"/>
      <c r="O11" s="136"/>
      <c r="P11" s="136"/>
      <c r="Q11" s="136"/>
    </row>
    <row r="12" spans="1:17" ht="16.2" thickBot="1" x14ac:dyDescent="0.35">
      <c r="A12" s="284" t="s">
        <v>1216</v>
      </c>
      <c r="B12" s="136"/>
      <c r="C12" s="136"/>
      <c r="D12" s="136"/>
      <c r="E12" s="136"/>
      <c r="F12" s="136"/>
      <c r="G12" s="136"/>
      <c r="H12" s="136"/>
      <c r="I12" s="136"/>
      <c r="J12" s="136"/>
      <c r="K12" s="136"/>
      <c r="L12" s="136"/>
      <c r="M12" s="136"/>
      <c r="N12" s="136"/>
      <c r="O12" s="136"/>
      <c r="P12" s="136"/>
      <c r="Q12" s="136"/>
    </row>
    <row r="13" spans="1:17" ht="28.8" x14ac:dyDescent="0.3">
      <c r="A13" s="208" t="s">
        <v>460</v>
      </c>
      <c r="B13" s="285" t="s">
        <v>130</v>
      </c>
      <c r="C13" s="285" t="s">
        <v>0</v>
      </c>
      <c r="D13" s="285" t="s">
        <v>113</v>
      </c>
      <c r="E13" s="285" t="s">
        <v>487</v>
      </c>
      <c r="F13" s="285" t="s">
        <v>115</v>
      </c>
      <c r="G13" s="285" t="s">
        <v>463</v>
      </c>
      <c r="H13" s="285" t="s">
        <v>117</v>
      </c>
      <c r="I13" s="285" t="s">
        <v>385</v>
      </c>
      <c r="J13" s="285" t="s">
        <v>464</v>
      </c>
      <c r="K13" s="285" t="s">
        <v>119</v>
      </c>
      <c r="L13" s="285" t="s">
        <v>118</v>
      </c>
      <c r="M13" s="285" t="s">
        <v>116</v>
      </c>
      <c r="N13" s="285" t="s">
        <v>465</v>
      </c>
      <c r="O13" s="286" t="s">
        <v>382</v>
      </c>
      <c r="P13" s="348"/>
      <c r="Q13" s="136"/>
    </row>
    <row r="14" spans="1:17" x14ac:dyDescent="0.3">
      <c r="A14" s="287" t="s">
        <v>467</v>
      </c>
      <c r="B14" s="288" t="s">
        <v>1214</v>
      </c>
      <c r="C14" s="265">
        <v>1344</v>
      </c>
      <c r="D14" s="266">
        <v>312</v>
      </c>
      <c r="E14" s="267">
        <v>560</v>
      </c>
      <c r="F14" s="267">
        <v>170</v>
      </c>
      <c r="G14" s="267">
        <v>11</v>
      </c>
      <c r="H14" s="267">
        <v>15</v>
      </c>
      <c r="I14" s="267">
        <v>10</v>
      </c>
      <c r="J14" s="267">
        <v>20</v>
      </c>
      <c r="K14" s="267">
        <v>36</v>
      </c>
      <c r="L14" s="267">
        <v>120</v>
      </c>
      <c r="M14" s="267">
        <v>30</v>
      </c>
      <c r="N14" s="267">
        <v>43</v>
      </c>
      <c r="O14" s="268">
        <v>17</v>
      </c>
      <c r="P14" s="136"/>
      <c r="Q14" s="136"/>
    </row>
    <row r="15" spans="1:17" x14ac:dyDescent="0.3">
      <c r="A15" s="269" t="s">
        <v>466</v>
      </c>
      <c r="B15" s="288" t="s">
        <v>1214</v>
      </c>
      <c r="C15" s="296">
        <v>980</v>
      </c>
      <c r="D15" s="254">
        <v>220</v>
      </c>
      <c r="E15" s="255">
        <v>445</v>
      </c>
      <c r="F15" s="255">
        <v>140</v>
      </c>
      <c r="G15" s="255">
        <v>7</v>
      </c>
      <c r="H15" s="255">
        <v>12</v>
      </c>
      <c r="I15" s="255">
        <v>5</v>
      </c>
      <c r="J15" s="255">
        <v>17</v>
      </c>
      <c r="K15" s="255">
        <v>21</v>
      </c>
      <c r="L15" s="255">
        <v>59</v>
      </c>
      <c r="M15" s="255">
        <v>17</v>
      </c>
      <c r="N15" s="255">
        <v>26</v>
      </c>
      <c r="O15" s="256">
        <v>11</v>
      </c>
      <c r="P15" s="136"/>
      <c r="Q15" s="136"/>
    </row>
    <row r="16" spans="1:17" x14ac:dyDescent="0.3">
      <c r="A16" s="269" t="s">
        <v>342</v>
      </c>
      <c r="B16" s="288" t="s">
        <v>1214</v>
      </c>
      <c r="C16" s="296">
        <v>363</v>
      </c>
      <c r="D16" s="254">
        <v>91</v>
      </c>
      <c r="E16" s="255">
        <v>115</v>
      </c>
      <c r="F16" s="255">
        <v>30</v>
      </c>
      <c r="G16" s="255">
        <v>4</v>
      </c>
      <c r="H16" s="255">
        <v>3</v>
      </c>
      <c r="I16" s="255">
        <v>5</v>
      </c>
      <c r="J16" s="255">
        <v>3</v>
      </c>
      <c r="K16" s="255">
        <v>15</v>
      </c>
      <c r="L16" s="255">
        <v>61</v>
      </c>
      <c r="M16" s="255">
        <v>13</v>
      </c>
      <c r="N16" s="255">
        <v>17</v>
      </c>
      <c r="O16" s="256">
        <v>6</v>
      </c>
      <c r="P16" s="136"/>
      <c r="Q16" s="136"/>
    </row>
    <row r="17" spans="1:17" ht="16.2" x14ac:dyDescent="0.3">
      <c r="A17" s="287" t="s">
        <v>1217</v>
      </c>
      <c r="B17" s="288" t="s">
        <v>1214</v>
      </c>
      <c r="C17" s="265">
        <v>1274</v>
      </c>
      <c r="D17" s="266">
        <v>285</v>
      </c>
      <c r="E17" s="267">
        <v>560</v>
      </c>
      <c r="F17" s="267">
        <v>162</v>
      </c>
      <c r="G17" s="267">
        <v>11</v>
      </c>
      <c r="H17" s="267">
        <v>12</v>
      </c>
      <c r="I17" s="267">
        <v>10</v>
      </c>
      <c r="J17" s="267">
        <v>6</v>
      </c>
      <c r="K17" s="267">
        <v>33</v>
      </c>
      <c r="L17" s="267">
        <v>109</v>
      </c>
      <c r="M17" s="267">
        <v>27</v>
      </c>
      <c r="N17" s="267">
        <v>42</v>
      </c>
      <c r="O17" s="268">
        <v>17</v>
      </c>
      <c r="P17" s="136"/>
      <c r="Q17" s="136"/>
    </row>
    <row r="18" spans="1:17" x14ac:dyDescent="0.3">
      <c r="A18" s="269" t="s">
        <v>461</v>
      </c>
      <c r="B18" s="288" t="s">
        <v>1214</v>
      </c>
      <c r="C18" s="296">
        <v>929</v>
      </c>
      <c r="D18" s="254">
        <v>198</v>
      </c>
      <c r="E18" s="255">
        <v>445</v>
      </c>
      <c r="F18" s="255">
        <v>133</v>
      </c>
      <c r="G18" s="255">
        <v>7</v>
      </c>
      <c r="H18" s="255">
        <v>9</v>
      </c>
      <c r="I18" s="255">
        <v>5</v>
      </c>
      <c r="J18" s="255">
        <v>6</v>
      </c>
      <c r="K18" s="255">
        <v>21</v>
      </c>
      <c r="L18" s="255">
        <v>52</v>
      </c>
      <c r="M18" s="255">
        <v>16</v>
      </c>
      <c r="N18" s="255">
        <v>26</v>
      </c>
      <c r="O18" s="256">
        <v>11</v>
      </c>
      <c r="P18" s="136"/>
      <c r="Q18" s="136"/>
    </row>
    <row r="19" spans="1:17" x14ac:dyDescent="0.3">
      <c r="A19" s="269" t="s">
        <v>462</v>
      </c>
      <c r="B19" s="288" t="s">
        <v>1214</v>
      </c>
      <c r="C19" s="296">
        <v>345</v>
      </c>
      <c r="D19" s="254">
        <v>87</v>
      </c>
      <c r="E19" s="255">
        <v>115</v>
      </c>
      <c r="F19" s="255">
        <v>29</v>
      </c>
      <c r="G19" s="255">
        <v>4</v>
      </c>
      <c r="H19" s="255">
        <v>3</v>
      </c>
      <c r="I19" s="255">
        <v>5</v>
      </c>
      <c r="J19" s="255">
        <v>0</v>
      </c>
      <c r="K19" s="255">
        <v>12</v>
      </c>
      <c r="L19" s="255">
        <v>57</v>
      </c>
      <c r="M19" s="255">
        <v>11</v>
      </c>
      <c r="N19" s="255">
        <v>16</v>
      </c>
      <c r="O19" s="256">
        <v>6</v>
      </c>
      <c r="P19" s="136"/>
      <c r="Q19" s="136"/>
    </row>
    <row r="20" spans="1:17" ht="16.2" x14ac:dyDescent="0.3">
      <c r="A20" s="287" t="s">
        <v>1218</v>
      </c>
      <c r="B20" s="288" t="s">
        <v>1214</v>
      </c>
      <c r="C20" s="265">
        <v>70</v>
      </c>
      <c r="D20" s="266">
        <v>27</v>
      </c>
      <c r="E20" s="267">
        <v>0</v>
      </c>
      <c r="F20" s="267">
        <v>8</v>
      </c>
      <c r="G20" s="267">
        <v>0</v>
      </c>
      <c r="H20" s="267">
        <v>3</v>
      </c>
      <c r="I20" s="267">
        <v>0</v>
      </c>
      <c r="J20" s="267">
        <v>14</v>
      </c>
      <c r="K20" s="267">
        <v>3</v>
      </c>
      <c r="L20" s="267">
        <v>11</v>
      </c>
      <c r="M20" s="267">
        <v>3</v>
      </c>
      <c r="N20" s="267">
        <v>1</v>
      </c>
      <c r="O20" s="268">
        <v>0</v>
      </c>
      <c r="P20" s="136"/>
      <c r="Q20" s="136"/>
    </row>
    <row r="21" spans="1:17" x14ac:dyDescent="0.3">
      <c r="A21" s="269" t="s">
        <v>461</v>
      </c>
      <c r="B21" s="288" t="s">
        <v>1214</v>
      </c>
      <c r="C21" s="296">
        <v>51</v>
      </c>
      <c r="D21" s="254">
        <v>22</v>
      </c>
      <c r="E21" s="255">
        <v>0</v>
      </c>
      <c r="F21" s="255">
        <v>7</v>
      </c>
      <c r="G21" s="255">
        <v>0</v>
      </c>
      <c r="H21" s="255">
        <v>3</v>
      </c>
      <c r="I21" s="255">
        <v>0</v>
      </c>
      <c r="J21" s="255">
        <v>11</v>
      </c>
      <c r="K21" s="255">
        <v>0</v>
      </c>
      <c r="L21" s="255">
        <v>7</v>
      </c>
      <c r="M21" s="255">
        <v>1</v>
      </c>
      <c r="N21" s="255">
        <v>0</v>
      </c>
      <c r="O21" s="256">
        <v>0</v>
      </c>
      <c r="P21" s="136"/>
      <c r="Q21" s="136"/>
    </row>
    <row r="22" spans="1:17" x14ac:dyDescent="0.3">
      <c r="A22" s="269" t="s">
        <v>462</v>
      </c>
      <c r="B22" s="288" t="s">
        <v>1214</v>
      </c>
      <c r="C22" s="296">
        <v>18</v>
      </c>
      <c r="D22" s="254">
        <v>4</v>
      </c>
      <c r="E22" s="255">
        <v>0</v>
      </c>
      <c r="F22" s="255">
        <v>1</v>
      </c>
      <c r="G22" s="255">
        <v>0</v>
      </c>
      <c r="H22" s="255">
        <v>0</v>
      </c>
      <c r="I22" s="255">
        <v>0</v>
      </c>
      <c r="J22" s="255">
        <v>3</v>
      </c>
      <c r="K22" s="255">
        <v>3</v>
      </c>
      <c r="L22" s="255">
        <v>4</v>
      </c>
      <c r="M22" s="255">
        <v>2</v>
      </c>
      <c r="N22" s="255">
        <v>1</v>
      </c>
      <c r="O22" s="256">
        <v>0</v>
      </c>
      <c r="P22" s="136"/>
      <c r="Q22" s="136"/>
    </row>
    <row r="23" spans="1:17" ht="16.2" x14ac:dyDescent="0.3">
      <c r="A23" s="287" t="s">
        <v>1219</v>
      </c>
      <c r="B23" s="288" t="s">
        <v>1214</v>
      </c>
      <c r="C23" s="265">
        <v>1301</v>
      </c>
      <c r="D23" s="266">
        <v>290</v>
      </c>
      <c r="E23" s="267">
        <v>560</v>
      </c>
      <c r="F23" s="267">
        <v>159</v>
      </c>
      <c r="G23" s="267">
        <v>11</v>
      </c>
      <c r="H23" s="267">
        <v>15</v>
      </c>
      <c r="I23" s="267">
        <v>10</v>
      </c>
      <c r="J23" s="267">
        <v>20</v>
      </c>
      <c r="K23" s="267">
        <v>36</v>
      </c>
      <c r="L23" s="267">
        <v>118</v>
      </c>
      <c r="M23" s="267">
        <v>26</v>
      </c>
      <c r="N23" s="267">
        <v>39</v>
      </c>
      <c r="O23" s="268">
        <v>17</v>
      </c>
      <c r="P23" s="136"/>
      <c r="Q23" s="136"/>
    </row>
    <row r="24" spans="1:17" x14ac:dyDescent="0.3">
      <c r="A24" s="269" t="s">
        <v>461</v>
      </c>
      <c r="B24" s="288" t="s">
        <v>1214</v>
      </c>
      <c r="C24" s="296">
        <v>952</v>
      </c>
      <c r="D24" s="254">
        <v>200</v>
      </c>
      <c r="E24" s="255">
        <v>445</v>
      </c>
      <c r="F24" s="255">
        <v>133</v>
      </c>
      <c r="G24" s="255">
        <v>7</v>
      </c>
      <c r="H24" s="255">
        <v>12</v>
      </c>
      <c r="I24" s="255">
        <v>5</v>
      </c>
      <c r="J24" s="255">
        <v>17</v>
      </c>
      <c r="K24" s="255">
        <v>21</v>
      </c>
      <c r="L24" s="255">
        <v>58</v>
      </c>
      <c r="M24" s="255">
        <v>17</v>
      </c>
      <c r="N24" s="255">
        <v>26</v>
      </c>
      <c r="O24" s="256">
        <v>11</v>
      </c>
      <c r="P24" s="136"/>
      <c r="Q24" s="136"/>
    </row>
    <row r="25" spans="1:17" x14ac:dyDescent="0.3">
      <c r="A25" s="269" t="s">
        <v>462</v>
      </c>
      <c r="B25" s="288" t="s">
        <v>1214</v>
      </c>
      <c r="C25" s="296">
        <v>349</v>
      </c>
      <c r="D25" s="254">
        <v>90</v>
      </c>
      <c r="E25" s="255">
        <v>115</v>
      </c>
      <c r="F25" s="255">
        <v>26</v>
      </c>
      <c r="G25" s="255">
        <v>4</v>
      </c>
      <c r="H25" s="255">
        <v>3</v>
      </c>
      <c r="I25" s="255">
        <v>5</v>
      </c>
      <c r="J25" s="255">
        <v>3</v>
      </c>
      <c r="K25" s="255">
        <v>15</v>
      </c>
      <c r="L25" s="255">
        <v>60</v>
      </c>
      <c r="M25" s="255">
        <v>9</v>
      </c>
      <c r="N25" s="255">
        <v>13</v>
      </c>
      <c r="O25" s="256">
        <v>6</v>
      </c>
      <c r="P25" s="136"/>
      <c r="Q25" s="136"/>
    </row>
    <row r="26" spans="1:17" ht="16.2" x14ac:dyDescent="0.3">
      <c r="A26" s="287" t="s">
        <v>1220</v>
      </c>
      <c r="B26" s="288" t="s">
        <v>1214</v>
      </c>
      <c r="C26" s="265">
        <v>43</v>
      </c>
      <c r="D26" s="266">
        <v>22</v>
      </c>
      <c r="E26" s="267">
        <v>0</v>
      </c>
      <c r="F26" s="267">
        <v>11</v>
      </c>
      <c r="G26" s="267">
        <v>0</v>
      </c>
      <c r="H26" s="267">
        <v>0</v>
      </c>
      <c r="I26" s="267">
        <v>0</v>
      </c>
      <c r="J26" s="267">
        <v>0</v>
      </c>
      <c r="K26" s="267">
        <v>0</v>
      </c>
      <c r="L26" s="267">
        <v>2</v>
      </c>
      <c r="M26" s="267">
        <v>4</v>
      </c>
      <c r="N26" s="267">
        <v>4</v>
      </c>
      <c r="O26" s="268">
        <v>0</v>
      </c>
      <c r="P26" s="136"/>
      <c r="Q26" s="136"/>
    </row>
    <row r="27" spans="1:17" x14ac:dyDescent="0.3">
      <c r="A27" s="269" t="s">
        <v>461</v>
      </c>
      <c r="B27" s="288" t="s">
        <v>1214</v>
      </c>
      <c r="C27" s="296">
        <v>28</v>
      </c>
      <c r="D27" s="254">
        <v>20</v>
      </c>
      <c r="E27" s="255">
        <v>0</v>
      </c>
      <c r="F27" s="255">
        <v>7</v>
      </c>
      <c r="G27" s="255">
        <v>0</v>
      </c>
      <c r="H27" s="255">
        <v>0</v>
      </c>
      <c r="I27" s="255">
        <v>0</v>
      </c>
      <c r="J27" s="255">
        <v>0</v>
      </c>
      <c r="K27" s="255">
        <v>0</v>
      </c>
      <c r="L27" s="255">
        <v>1</v>
      </c>
      <c r="M27" s="255">
        <v>0</v>
      </c>
      <c r="N27" s="255">
        <v>0</v>
      </c>
      <c r="O27" s="256">
        <v>0</v>
      </c>
      <c r="P27" s="136"/>
      <c r="Q27" s="136"/>
    </row>
    <row r="28" spans="1:17" x14ac:dyDescent="0.3">
      <c r="A28" s="269" t="s">
        <v>462</v>
      </c>
      <c r="B28" s="288" t="s">
        <v>1214</v>
      </c>
      <c r="C28" s="296">
        <v>14</v>
      </c>
      <c r="D28" s="254">
        <v>1</v>
      </c>
      <c r="E28" s="255">
        <v>0</v>
      </c>
      <c r="F28" s="255">
        <v>4</v>
      </c>
      <c r="G28" s="255">
        <v>0</v>
      </c>
      <c r="H28" s="255">
        <v>0</v>
      </c>
      <c r="I28" s="255">
        <v>0</v>
      </c>
      <c r="J28" s="255">
        <v>0</v>
      </c>
      <c r="K28" s="255">
        <v>0</v>
      </c>
      <c r="L28" s="255">
        <v>1</v>
      </c>
      <c r="M28" s="255">
        <v>4</v>
      </c>
      <c r="N28" s="255">
        <v>4</v>
      </c>
      <c r="O28" s="256">
        <v>0</v>
      </c>
      <c r="P28" s="136"/>
      <c r="Q28" s="136"/>
    </row>
    <row r="29" spans="1:17" x14ac:dyDescent="0.3">
      <c r="A29" s="1071" t="s">
        <v>1340</v>
      </c>
      <c r="B29" s="1071"/>
      <c r="C29" s="1071"/>
      <c r="D29" s="1071"/>
      <c r="E29" s="1071"/>
      <c r="F29" s="1071"/>
      <c r="G29" s="1071"/>
      <c r="H29" s="1071"/>
      <c r="I29" s="1071"/>
      <c r="J29" s="1071"/>
      <c r="K29" s="1071"/>
      <c r="L29" s="1071"/>
      <c r="M29" s="1071"/>
      <c r="N29" s="1071"/>
      <c r="O29" s="1072"/>
      <c r="P29" s="136"/>
      <c r="Q29" s="136"/>
    </row>
    <row r="30" spans="1:17" ht="14.4" customHeight="1" x14ac:dyDescent="0.3">
      <c r="A30" s="985" t="s">
        <v>1341</v>
      </c>
      <c r="B30" s="985"/>
      <c r="C30" s="985"/>
      <c r="D30" s="985"/>
      <c r="E30" s="985"/>
      <c r="F30" s="985"/>
      <c r="G30" s="985"/>
      <c r="H30" s="985"/>
      <c r="I30" s="985"/>
      <c r="J30" s="985"/>
      <c r="K30" s="985"/>
      <c r="L30" s="985"/>
      <c r="M30" s="985"/>
      <c r="N30" s="985"/>
      <c r="O30" s="1073"/>
      <c r="P30" s="136"/>
      <c r="Q30" s="136"/>
    </row>
    <row r="31" spans="1:17" ht="14.4" customHeight="1" x14ac:dyDescent="0.3">
      <c r="A31" s="985" t="s">
        <v>1342</v>
      </c>
      <c r="B31" s="985"/>
      <c r="C31" s="985"/>
      <c r="D31" s="985"/>
      <c r="E31" s="985"/>
      <c r="F31" s="985"/>
      <c r="G31" s="985"/>
      <c r="H31" s="985"/>
      <c r="I31" s="985"/>
      <c r="J31" s="985"/>
      <c r="K31" s="985"/>
      <c r="L31" s="985"/>
      <c r="M31" s="985"/>
      <c r="N31" s="985"/>
      <c r="O31" s="1073"/>
      <c r="P31" s="136"/>
      <c r="Q31" s="136"/>
    </row>
    <row r="32" spans="1:17" ht="14.4" customHeight="1" x14ac:dyDescent="0.3">
      <c r="A32" s="985" t="s">
        <v>468</v>
      </c>
      <c r="B32" s="985"/>
      <c r="C32" s="985"/>
      <c r="D32" s="985"/>
      <c r="E32" s="985"/>
      <c r="F32" s="985"/>
      <c r="G32" s="985"/>
      <c r="H32" s="985"/>
      <c r="I32" s="985"/>
      <c r="J32" s="985"/>
      <c r="K32" s="985"/>
      <c r="L32" s="985"/>
      <c r="M32" s="985"/>
      <c r="N32" s="985"/>
      <c r="O32" s="1073"/>
      <c r="P32" s="136"/>
      <c r="Q32" s="136"/>
    </row>
    <row r="33" spans="1:17" ht="14.4" customHeight="1" x14ac:dyDescent="0.3">
      <c r="A33" s="985" t="s">
        <v>1343</v>
      </c>
      <c r="B33" s="985"/>
      <c r="C33" s="985"/>
      <c r="D33" s="985"/>
      <c r="E33" s="985"/>
      <c r="F33" s="985"/>
      <c r="G33" s="985"/>
      <c r="H33" s="985"/>
      <c r="I33" s="985"/>
      <c r="J33" s="985"/>
      <c r="K33" s="985"/>
      <c r="L33" s="985"/>
      <c r="M33" s="985"/>
      <c r="N33" s="985"/>
      <c r="O33" s="1073"/>
      <c r="P33" s="136"/>
      <c r="Q33" s="136"/>
    </row>
    <row r="34" spans="1:17" ht="14.4" customHeight="1" x14ac:dyDescent="0.3">
      <c r="A34" s="987" t="s">
        <v>1344</v>
      </c>
      <c r="B34" s="987"/>
      <c r="C34" s="987"/>
      <c r="D34" s="987"/>
      <c r="E34" s="987"/>
      <c r="F34" s="987"/>
      <c r="G34" s="987"/>
      <c r="H34" s="987"/>
      <c r="I34" s="987"/>
      <c r="J34" s="987"/>
      <c r="K34" s="987"/>
      <c r="L34" s="987"/>
      <c r="M34" s="987"/>
      <c r="N34" s="987"/>
      <c r="O34" s="1078"/>
      <c r="P34" s="136"/>
      <c r="Q34" s="136"/>
    </row>
    <row r="35" spans="1:17" x14ac:dyDescent="0.3">
      <c r="A35" s="136"/>
      <c r="B35" s="136"/>
      <c r="C35" s="136"/>
      <c r="D35" s="136"/>
      <c r="E35" s="136"/>
      <c r="F35" s="136"/>
      <c r="G35" s="136"/>
      <c r="H35" s="136"/>
      <c r="I35" s="136"/>
      <c r="J35" s="136"/>
      <c r="K35" s="136"/>
      <c r="L35" s="136"/>
      <c r="M35" s="136"/>
      <c r="N35" s="136"/>
      <c r="O35" s="136"/>
      <c r="P35" s="136"/>
      <c r="Q35" s="136"/>
    </row>
    <row r="36" spans="1:17" ht="15.6" thickBot="1" x14ac:dyDescent="0.35">
      <c r="A36" s="284" t="s">
        <v>469</v>
      </c>
      <c r="B36" s="136"/>
      <c r="C36" s="136"/>
      <c r="D36" s="136"/>
      <c r="E36" s="136"/>
      <c r="F36" s="136"/>
      <c r="G36" s="136"/>
      <c r="H36" s="136"/>
      <c r="I36" s="136"/>
      <c r="J36" s="136"/>
      <c r="K36" s="136"/>
      <c r="L36" s="136"/>
      <c r="M36" s="136"/>
      <c r="N36" s="136"/>
      <c r="O36" s="136"/>
      <c r="P36" s="136"/>
      <c r="Q36" s="136"/>
    </row>
    <row r="37" spans="1:17" ht="28.8" x14ac:dyDescent="0.3">
      <c r="A37" s="208" t="s">
        <v>51</v>
      </c>
      <c r="B37" s="285" t="s">
        <v>130</v>
      </c>
      <c r="C37" s="285" t="s">
        <v>0</v>
      </c>
      <c r="D37" s="285" t="s">
        <v>113</v>
      </c>
      <c r="E37" s="285" t="s">
        <v>1221</v>
      </c>
      <c r="F37" s="285" t="s">
        <v>115</v>
      </c>
      <c r="G37" s="285" t="s">
        <v>463</v>
      </c>
      <c r="H37" s="285" t="s">
        <v>117</v>
      </c>
      <c r="I37" s="285" t="s">
        <v>385</v>
      </c>
      <c r="J37" s="285" t="s">
        <v>464</v>
      </c>
      <c r="K37" s="285" t="s">
        <v>119</v>
      </c>
      <c r="L37" s="285" t="s">
        <v>118</v>
      </c>
      <c r="M37" s="285" t="s">
        <v>116</v>
      </c>
      <c r="N37" s="285" t="s">
        <v>465</v>
      </c>
      <c r="O37" s="286" t="s">
        <v>382</v>
      </c>
      <c r="P37" s="348"/>
      <c r="Q37" s="136"/>
    </row>
    <row r="38" spans="1:17" x14ac:dyDescent="0.3">
      <c r="A38" s="287" t="s">
        <v>470</v>
      </c>
      <c r="B38" s="288" t="s">
        <v>1214</v>
      </c>
      <c r="C38" s="265">
        <v>58</v>
      </c>
      <c r="D38" s="266">
        <v>15</v>
      </c>
      <c r="E38" s="267">
        <v>5</v>
      </c>
      <c r="F38" s="267">
        <v>7</v>
      </c>
      <c r="G38" s="267">
        <v>0</v>
      </c>
      <c r="H38" s="267">
        <v>0</v>
      </c>
      <c r="I38" s="267">
        <v>0</v>
      </c>
      <c r="J38" s="267">
        <v>0</v>
      </c>
      <c r="K38" s="267">
        <v>5</v>
      </c>
      <c r="L38" s="267">
        <v>18</v>
      </c>
      <c r="M38" s="267">
        <v>3</v>
      </c>
      <c r="N38" s="267">
        <v>4</v>
      </c>
      <c r="O38" s="268">
        <v>1</v>
      </c>
      <c r="P38" s="136"/>
      <c r="Q38" s="136"/>
    </row>
    <row r="39" spans="1:17" x14ac:dyDescent="0.3">
      <c r="A39" s="269" t="s">
        <v>471</v>
      </c>
      <c r="B39" s="288" t="s">
        <v>1214</v>
      </c>
      <c r="C39" s="296">
        <v>16</v>
      </c>
      <c r="D39" s="254">
        <v>4</v>
      </c>
      <c r="E39" s="255">
        <v>3</v>
      </c>
      <c r="F39" s="255">
        <v>2</v>
      </c>
      <c r="G39" s="255">
        <v>0</v>
      </c>
      <c r="H39" s="255">
        <v>0</v>
      </c>
      <c r="I39" s="255">
        <v>0</v>
      </c>
      <c r="J39" s="255">
        <v>0</v>
      </c>
      <c r="K39" s="255">
        <v>1</v>
      </c>
      <c r="L39" s="255">
        <v>5</v>
      </c>
      <c r="M39" s="255">
        <v>1</v>
      </c>
      <c r="N39" s="255">
        <v>0</v>
      </c>
      <c r="O39" s="256">
        <v>0</v>
      </c>
      <c r="P39" s="136"/>
      <c r="Q39" s="136"/>
    </row>
    <row r="40" spans="1:17" x14ac:dyDescent="0.3">
      <c r="A40" s="269" t="s">
        <v>472</v>
      </c>
      <c r="B40" s="288" t="s">
        <v>1214</v>
      </c>
      <c r="C40" s="296">
        <v>39</v>
      </c>
      <c r="D40" s="254">
        <v>10</v>
      </c>
      <c r="E40" s="255">
        <v>2</v>
      </c>
      <c r="F40" s="255">
        <v>5</v>
      </c>
      <c r="G40" s="255">
        <v>0</v>
      </c>
      <c r="H40" s="255">
        <v>0</v>
      </c>
      <c r="I40" s="255">
        <v>0</v>
      </c>
      <c r="J40" s="255">
        <v>0</v>
      </c>
      <c r="K40" s="255">
        <v>4</v>
      </c>
      <c r="L40" s="255">
        <v>12</v>
      </c>
      <c r="M40" s="255">
        <v>2</v>
      </c>
      <c r="N40" s="255">
        <v>4</v>
      </c>
      <c r="O40" s="256">
        <v>0</v>
      </c>
      <c r="P40" s="136"/>
      <c r="Q40" s="136"/>
    </row>
    <row r="41" spans="1:17" x14ac:dyDescent="0.3">
      <c r="A41" s="269" t="s">
        <v>473</v>
      </c>
      <c r="B41" s="288" t="s">
        <v>1214</v>
      </c>
      <c r="C41" s="296">
        <v>3</v>
      </c>
      <c r="D41" s="254">
        <v>1</v>
      </c>
      <c r="E41" s="255">
        <v>0</v>
      </c>
      <c r="F41" s="255">
        <v>0</v>
      </c>
      <c r="G41" s="255">
        <v>0</v>
      </c>
      <c r="H41" s="255">
        <v>0</v>
      </c>
      <c r="I41" s="255">
        <v>0</v>
      </c>
      <c r="J41" s="255">
        <v>0</v>
      </c>
      <c r="K41" s="255">
        <v>0</v>
      </c>
      <c r="L41" s="255">
        <v>1</v>
      </c>
      <c r="M41" s="255">
        <v>0</v>
      </c>
      <c r="N41" s="255">
        <v>0</v>
      </c>
      <c r="O41" s="256">
        <v>1</v>
      </c>
      <c r="P41" s="136"/>
      <c r="Q41" s="136"/>
    </row>
    <row r="42" spans="1:17" x14ac:dyDescent="0.3">
      <c r="A42" s="287" t="s">
        <v>474</v>
      </c>
      <c r="B42" s="288" t="s">
        <v>1214</v>
      </c>
      <c r="C42" s="265">
        <v>108</v>
      </c>
      <c r="D42" s="266">
        <v>26</v>
      </c>
      <c r="E42" s="267">
        <v>20</v>
      </c>
      <c r="F42" s="267">
        <v>15</v>
      </c>
      <c r="G42" s="267"/>
      <c r="H42" s="267">
        <v>3</v>
      </c>
      <c r="I42" s="267">
        <v>3</v>
      </c>
      <c r="J42" s="267">
        <v>1</v>
      </c>
      <c r="K42" s="267">
        <v>9</v>
      </c>
      <c r="L42" s="267">
        <v>16</v>
      </c>
      <c r="M42" s="267">
        <v>5</v>
      </c>
      <c r="N42" s="267">
        <v>8</v>
      </c>
      <c r="O42" s="268">
        <v>2</v>
      </c>
      <c r="P42" s="136"/>
      <c r="Q42" s="136"/>
    </row>
    <row r="43" spans="1:17" x14ac:dyDescent="0.3">
      <c r="A43" s="269" t="s">
        <v>475</v>
      </c>
      <c r="B43" s="288" t="s">
        <v>1214</v>
      </c>
      <c r="C43" s="296">
        <v>30</v>
      </c>
      <c r="D43" s="254">
        <v>5</v>
      </c>
      <c r="E43" s="255">
        <v>14</v>
      </c>
      <c r="F43" s="255">
        <v>5</v>
      </c>
      <c r="G43" s="255">
        <v>0</v>
      </c>
      <c r="H43" s="255">
        <v>0</v>
      </c>
      <c r="I43" s="255">
        <v>1</v>
      </c>
      <c r="J43" s="255">
        <v>0</v>
      </c>
      <c r="K43" s="255">
        <v>2</v>
      </c>
      <c r="L43" s="255">
        <v>2</v>
      </c>
      <c r="M43" s="255">
        <v>0</v>
      </c>
      <c r="N43" s="255">
        <v>1</v>
      </c>
      <c r="O43" s="256">
        <v>0</v>
      </c>
      <c r="P43" s="136"/>
      <c r="Q43" s="136"/>
    </row>
    <row r="44" spans="1:17" x14ac:dyDescent="0.3">
      <c r="A44" s="269" t="s">
        <v>476</v>
      </c>
      <c r="B44" s="288" t="s">
        <v>1214</v>
      </c>
      <c r="C44" s="296">
        <v>73</v>
      </c>
      <c r="D44" s="254">
        <v>21</v>
      </c>
      <c r="E44" s="255">
        <v>5</v>
      </c>
      <c r="F44" s="255">
        <v>8</v>
      </c>
      <c r="G44" s="255">
        <v>0</v>
      </c>
      <c r="H44" s="255">
        <v>3</v>
      </c>
      <c r="I44" s="255">
        <v>2</v>
      </c>
      <c r="J44" s="255">
        <v>0</v>
      </c>
      <c r="K44" s="255">
        <v>7</v>
      </c>
      <c r="L44" s="255">
        <v>14</v>
      </c>
      <c r="M44" s="255">
        <v>5</v>
      </c>
      <c r="N44" s="255">
        <v>6</v>
      </c>
      <c r="O44" s="256">
        <v>2</v>
      </c>
      <c r="P44" s="136"/>
      <c r="Q44" s="136"/>
    </row>
    <row r="45" spans="1:17" x14ac:dyDescent="0.3">
      <c r="A45" s="269" t="s">
        <v>477</v>
      </c>
      <c r="B45" s="288" t="s">
        <v>1214</v>
      </c>
      <c r="C45" s="296">
        <v>5</v>
      </c>
      <c r="D45" s="254">
        <v>0</v>
      </c>
      <c r="E45" s="255">
        <v>1</v>
      </c>
      <c r="F45" s="255">
        <v>2</v>
      </c>
      <c r="G45" s="255">
        <v>0</v>
      </c>
      <c r="H45" s="255">
        <v>0</v>
      </c>
      <c r="I45" s="255">
        <v>0</v>
      </c>
      <c r="J45" s="255">
        <v>1</v>
      </c>
      <c r="K45" s="255">
        <v>0</v>
      </c>
      <c r="L45" s="255">
        <v>0</v>
      </c>
      <c r="M45" s="255">
        <v>0</v>
      </c>
      <c r="N45" s="255">
        <v>1</v>
      </c>
      <c r="O45" s="256">
        <v>0</v>
      </c>
      <c r="P45" s="136"/>
      <c r="Q45" s="136"/>
    </row>
    <row r="46" spans="1:17" x14ac:dyDescent="0.3">
      <c r="A46" s="263" t="s">
        <v>478</v>
      </c>
      <c r="B46" s="289" t="s">
        <v>133</v>
      </c>
      <c r="C46" s="270">
        <v>0.3493975903614458</v>
      </c>
      <c r="D46" s="271"/>
      <c r="E46" s="272"/>
      <c r="F46" s="272"/>
      <c r="G46" s="272"/>
      <c r="H46" s="272"/>
      <c r="I46" s="272"/>
      <c r="J46" s="272"/>
      <c r="K46" s="272"/>
      <c r="L46" s="272"/>
      <c r="M46" s="272"/>
      <c r="N46" s="272"/>
      <c r="O46" s="273"/>
      <c r="P46" s="136"/>
      <c r="Q46" s="136"/>
    </row>
    <row r="47" spans="1:17" x14ac:dyDescent="0.3">
      <c r="A47" s="263" t="s">
        <v>479</v>
      </c>
      <c r="B47" s="289" t="s">
        <v>1214</v>
      </c>
      <c r="C47" s="274">
        <v>166</v>
      </c>
      <c r="D47" s="271">
        <v>41</v>
      </c>
      <c r="E47" s="272">
        <v>25</v>
      </c>
      <c r="F47" s="272">
        <v>22</v>
      </c>
      <c r="G47" s="272">
        <v>0</v>
      </c>
      <c r="H47" s="272">
        <v>3</v>
      </c>
      <c r="I47" s="272">
        <v>3</v>
      </c>
      <c r="J47" s="272">
        <v>1</v>
      </c>
      <c r="K47" s="272">
        <v>14</v>
      </c>
      <c r="L47" s="272">
        <v>34</v>
      </c>
      <c r="M47" s="272">
        <v>8</v>
      </c>
      <c r="N47" s="272">
        <v>12</v>
      </c>
      <c r="O47" s="273">
        <v>3</v>
      </c>
      <c r="P47" s="136"/>
      <c r="Q47" s="136"/>
    </row>
    <row r="48" spans="1:17" x14ac:dyDescent="0.3">
      <c r="A48" s="1037" t="s">
        <v>1345</v>
      </c>
      <c r="B48" s="1037"/>
      <c r="C48" s="1037"/>
      <c r="D48" s="1037"/>
      <c r="E48" s="1037"/>
      <c r="F48" s="1037"/>
      <c r="G48" s="1037"/>
      <c r="H48" s="1037"/>
      <c r="I48" s="1037"/>
      <c r="J48" s="1037"/>
      <c r="K48" s="1037"/>
      <c r="L48" s="1037"/>
      <c r="M48" s="1037"/>
      <c r="N48" s="1037"/>
      <c r="O48" s="1038"/>
      <c r="P48" s="136"/>
      <c r="Q48" s="136"/>
    </row>
    <row r="49" spans="1:17" x14ac:dyDescent="0.3">
      <c r="A49" s="136"/>
      <c r="B49" s="136"/>
      <c r="C49" s="136"/>
      <c r="D49" s="136"/>
      <c r="E49" s="136"/>
      <c r="F49" s="136"/>
      <c r="G49" s="136"/>
      <c r="H49" s="136"/>
      <c r="I49" s="136"/>
      <c r="J49" s="136"/>
      <c r="K49" s="136"/>
      <c r="L49" s="136"/>
      <c r="M49" s="136"/>
      <c r="N49" s="136"/>
      <c r="O49" s="136"/>
      <c r="P49" s="136"/>
      <c r="Q49" s="136"/>
    </row>
    <row r="50" spans="1:17" ht="15.6" thickBot="1" x14ac:dyDescent="0.35">
      <c r="A50" s="284" t="s">
        <v>481</v>
      </c>
      <c r="B50" s="136"/>
      <c r="C50" s="136"/>
      <c r="D50" s="136"/>
      <c r="E50" s="136"/>
      <c r="F50" s="136"/>
      <c r="G50" s="136"/>
      <c r="H50" s="136"/>
      <c r="I50" s="136"/>
      <c r="J50" s="136"/>
      <c r="K50" s="136"/>
      <c r="L50" s="136"/>
      <c r="M50" s="136"/>
      <c r="N50" s="136"/>
      <c r="O50" s="136"/>
      <c r="P50" s="136"/>
      <c r="Q50" s="136"/>
    </row>
    <row r="51" spans="1:17" ht="28.8" x14ac:dyDescent="0.3">
      <c r="A51" s="208" t="s">
        <v>51</v>
      </c>
      <c r="B51" s="285" t="s">
        <v>130</v>
      </c>
      <c r="C51" s="285" t="s">
        <v>0</v>
      </c>
      <c r="D51" s="285" t="s">
        <v>113</v>
      </c>
      <c r="E51" s="285" t="s">
        <v>1222</v>
      </c>
      <c r="F51" s="285" t="s">
        <v>115</v>
      </c>
      <c r="G51" s="285" t="s">
        <v>463</v>
      </c>
      <c r="H51" s="285" t="s">
        <v>117</v>
      </c>
      <c r="I51" s="285" t="s">
        <v>385</v>
      </c>
      <c r="J51" s="285" t="s">
        <v>464</v>
      </c>
      <c r="K51" s="285" t="s">
        <v>119</v>
      </c>
      <c r="L51" s="285" t="s">
        <v>118</v>
      </c>
      <c r="M51" s="285" t="s">
        <v>116</v>
      </c>
      <c r="N51" s="285" t="s">
        <v>465</v>
      </c>
      <c r="O51" s="286" t="s">
        <v>382</v>
      </c>
      <c r="P51" s="348"/>
      <c r="Q51" s="136"/>
    </row>
    <row r="52" spans="1:17" x14ac:dyDescent="0.3">
      <c r="A52" s="287" t="s">
        <v>482</v>
      </c>
      <c r="B52" s="288" t="s">
        <v>1214</v>
      </c>
      <c r="C52" s="265">
        <v>55</v>
      </c>
      <c r="D52" s="266">
        <v>23</v>
      </c>
      <c r="E52" s="267">
        <v>7</v>
      </c>
      <c r="F52" s="267">
        <v>9</v>
      </c>
      <c r="G52" s="267"/>
      <c r="H52" s="267">
        <v>2</v>
      </c>
      <c r="I52" s="267">
        <v>1</v>
      </c>
      <c r="J52" s="267">
        <v>1</v>
      </c>
      <c r="K52" s="267">
        <v>1</v>
      </c>
      <c r="L52" s="267">
        <v>10</v>
      </c>
      <c r="M52" s="267"/>
      <c r="N52" s="267"/>
      <c r="O52" s="268">
        <v>1</v>
      </c>
      <c r="P52" s="136"/>
      <c r="Q52" s="136"/>
    </row>
    <row r="53" spans="1:17" x14ac:dyDescent="0.3">
      <c r="A53" s="269" t="s">
        <v>471</v>
      </c>
      <c r="B53" s="288" t="s">
        <v>1214</v>
      </c>
      <c r="C53" s="296">
        <v>9</v>
      </c>
      <c r="D53" s="254">
        <v>5</v>
      </c>
      <c r="E53" s="255">
        <v>2</v>
      </c>
      <c r="F53" s="255">
        <v>1</v>
      </c>
      <c r="G53" s="255"/>
      <c r="H53" s="255">
        <v>1</v>
      </c>
      <c r="I53" s="255"/>
      <c r="J53" s="255"/>
      <c r="K53" s="255"/>
      <c r="L53" s="255"/>
      <c r="M53" s="255"/>
      <c r="N53" s="255"/>
      <c r="O53" s="256"/>
      <c r="P53" s="136"/>
      <c r="Q53" s="136"/>
    </row>
    <row r="54" spans="1:17" x14ac:dyDescent="0.3">
      <c r="A54" s="269" t="s">
        <v>472</v>
      </c>
      <c r="B54" s="288" t="s">
        <v>1214</v>
      </c>
      <c r="C54" s="296">
        <v>32</v>
      </c>
      <c r="D54" s="254">
        <v>12</v>
      </c>
      <c r="E54" s="255">
        <v>0</v>
      </c>
      <c r="F54" s="255">
        <v>7</v>
      </c>
      <c r="G54" s="255"/>
      <c r="H54" s="255">
        <v>1</v>
      </c>
      <c r="I54" s="255">
        <v>1</v>
      </c>
      <c r="J54" s="255">
        <v>1</v>
      </c>
      <c r="K54" s="255">
        <v>1</v>
      </c>
      <c r="L54" s="255">
        <v>9</v>
      </c>
      <c r="M54" s="255"/>
      <c r="N54" s="255"/>
      <c r="O54" s="256"/>
      <c r="P54" s="136"/>
      <c r="Q54" s="136"/>
    </row>
    <row r="55" spans="1:17" x14ac:dyDescent="0.3">
      <c r="A55" s="269" t="s">
        <v>473</v>
      </c>
      <c r="B55" s="288" t="s">
        <v>1214</v>
      </c>
      <c r="C55" s="296">
        <v>13</v>
      </c>
      <c r="D55" s="254">
        <v>6</v>
      </c>
      <c r="E55" s="255">
        <v>5</v>
      </c>
      <c r="F55" s="255">
        <v>1</v>
      </c>
      <c r="G55" s="255"/>
      <c r="H55" s="255"/>
      <c r="I55" s="255"/>
      <c r="J55" s="255"/>
      <c r="K55" s="255"/>
      <c r="L55" s="255">
        <v>1</v>
      </c>
      <c r="M55" s="255"/>
      <c r="N55" s="255"/>
      <c r="O55" s="256"/>
      <c r="P55" s="136"/>
      <c r="Q55" s="136"/>
    </row>
    <row r="56" spans="1:17" x14ac:dyDescent="0.3">
      <c r="A56" s="287" t="s">
        <v>483</v>
      </c>
      <c r="B56" s="288" t="s">
        <v>1214</v>
      </c>
      <c r="C56" s="265">
        <v>134</v>
      </c>
      <c r="D56" s="266">
        <v>40</v>
      </c>
      <c r="E56" s="267">
        <v>27</v>
      </c>
      <c r="F56" s="267">
        <v>28</v>
      </c>
      <c r="G56" s="267">
        <v>3</v>
      </c>
      <c r="H56" s="267">
        <v>5</v>
      </c>
      <c r="I56" s="267"/>
      <c r="J56" s="267">
        <v>2</v>
      </c>
      <c r="K56" s="267">
        <v>2</v>
      </c>
      <c r="L56" s="267">
        <v>17</v>
      </c>
      <c r="M56" s="267">
        <v>3</v>
      </c>
      <c r="N56" s="267">
        <v>3</v>
      </c>
      <c r="O56" s="268">
        <v>4</v>
      </c>
      <c r="P56" s="136"/>
      <c r="Q56" s="136"/>
    </row>
    <row r="57" spans="1:17" x14ac:dyDescent="0.3">
      <c r="A57" s="269" t="s">
        <v>475</v>
      </c>
      <c r="B57" s="288" t="s">
        <v>1214</v>
      </c>
      <c r="C57" s="296">
        <v>20</v>
      </c>
      <c r="D57" s="254">
        <v>7</v>
      </c>
      <c r="E57" s="255">
        <v>6</v>
      </c>
      <c r="F57" s="255">
        <v>4</v>
      </c>
      <c r="G57" s="255"/>
      <c r="H57" s="255"/>
      <c r="I57" s="255"/>
      <c r="J57" s="255"/>
      <c r="K57" s="255">
        <v>1</v>
      </c>
      <c r="L57" s="255"/>
      <c r="M57" s="255"/>
      <c r="N57" s="255">
        <v>1</v>
      </c>
      <c r="O57" s="256">
        <v>1</v>
      </c>
      <c r="P57" s="136"/>
      <c r="Q57" s="136"/>
    </row>
    <row r="58" spans="1:17" x14ac:dyDescent="0.3">
      <c r="A58" s="269" t="s">
        <v>476</v>
      </c>
      <c r="B58" s="288" t="s">
        <v>1214</v>
      </c>
      <c r="C58" s="296">
        <v>72</v>
      </c>
      <c r="D58" s="254">
        <v>22</v>
      </c>
      <c r="E58" s="255">
        <v>6</v>
      </c>
      <c r="F58" s="255">
        <v>19</v>
      </c>
      <c r="G58" s="255">
        <v>2</v>
      </c>
      <c r="H58" s="255">
        <v>4</v>
      </c>
      <c r="I58" s="255"/>
      <c r="J58" s="255">
        <v>1</v>
      </c>
      <c r="K58" s="255">
        <v>1</v>
      </c>
      <c r="L58" s="255">
        <v>11</v>
      </c>
      <c r="M58" s="255">
        <v>2</v>
      </c>
      <c r="N58" s="255">
        <v>2</v>
      </c>
      <c r="O58" s="256">
        <v>2</v>
      </c>
      <c r="P58" s="136"/>
      <c r="Q58" s="136"/>
    </row>
    <row r="59" spans="1:17" x14ac:dyDescent="0.3">
      <c r="A59" s="269" t="s">
        <v>477</v>
      </c>
      <c r="B59" s="288" t="s">
        <v>1214</v>
      </c>
      <c r="C59" s="296">
        <v>42</v>
      </c>
      <c r="D59" s="254">
        <v>11</v>
      </c>
      <c r="E59" s="255">
        <v>15</v>
      </c>
      <c r="F59" s="255">
        <v>5</v>
      </c>
      <c r="G59" s="255">
        <v>1</v>
      </c>
      <c r="H59" s="255">
        <v>1</v>
      </c>
      <c r="I59" s="255"/>
      <c r="J59" s="255">
        <v>1</v>
      </c>
      <c r="K59" s="255"/>
      <c r="L59" s="255">
        <v>6</v>
      </c>
      <c r="M59" s="255">
        <v>1</v>
      </c>
      <c r="N59" s="255"/>
      <c r="O59" s="256">
        <v>1</v>
      </c>
      <c r="P59" s="136"/>
      <c r="Q59" s="136"/>
    </row>
    <row r="60" spans="1:17" ht="16.2" x14ac:dyDescent="0.3">
      <c r="A60" s="263" t="s">
        <v>1223</v>
      </c>
      <c r="B60" s="289" t="s">
        <v>1214</v>
      </c>
      <c r="C60" s="274">
        <v>189</v>
      </c>
      <c r="D60" s="271">
        <v>63</v>
      </c>
      <c r="E60" s="272">
        <v>34</v>
      </c>
      <c r="F60" s="272">
        <v>37</v>
      </c>
      <c r="G60" s="272">
        <v>3</v>
      </c>
      <c r="H60" s="272">
        <v>7</v>
      </c>
      <c r="I60" s="272">
        <v>1</v>
      </c>
      <c r="J60" s="272">
        <v>3</v>
      </c>
      <c r="K60" s="272">
        <v>3</v>
      </c>
      <c r="L60" s="272">
        <v>27</v>
      </c>
      <c r="M60" s="272">
        <v>3</v>
      </c>
      <c r="N60" s="272">
        <v>3</v>
      </c>
      <c r="O60" s="273">
        <v>5</v>
      </c>
      <c r="P60" s="136"/>
      <c r="Q60" s="136"/>
    </row>
    <row r="61" spans="1:17" ht="14.4" customHeight="1" x14ac:dyDescent="0.3">
      <c r="A61" s="1035" t="s">
        <v>1346</v>
      </c>
      <c r="B61" s="1035"/>
      <c r="C61" s="1035"/>
      <c r="D61" s="1035"/>
      <c r="E61" s="1035"/>
      <c r="F61" s="1035"/>
      <c r="G61" s="1035"/>
      <c r="H61" s="1035"/>
      <c r="I61" s="1035"/>
      <c r="J61" s="1035"/>
      <c r="K61" s="1035"/>
      <c r="L61" s="1035"/>
      <c r="M61" s="1035"/>
      <c r="N61" s="1035"/>
      <c r="O61" s="1036"/>
      <c r="P61" s="136"/>
      <c r="Q61" s="136"/>
    </row>
    <row r="62" spans="1:17" ht="14.4" customHeight="1" x14ac:dyDescent="0.3">
      <c r="A62" s="1054" t="s">
        <v>1347</v>
      </c>
      <c r="B62" s="1054"/>
      <c r="C62" s="1054"/>
      <c r="D62" s="1054"/>
      <c r="E62" s="1054"/>
      <c r="F62" s="1054"/>
      <c r="G62" s="1054"/>
      <c r="H62" s="1054"/>
      <c r="I62" s="1054"/>
      <c r="J62" s="1054"/>
      <c r="K62" s="1054"/>
      <c r="L62" s="1054"/>
      <c r="M62" s="1054"/>
      <c r="N62" s="1054"/>
      <c r="O62" s="1055"/>
      <c r="P62" s="136"/>
      <c r="Q62" s="136"/>
    </row>
    <row r="63" spans="1:17" x14ac:dyDescent="0.3">
      <c r="A63" s="136"/>
      <c r="B63" s="136"/>
      <c r="C63" s="136"/>
      <c r="D63" s="136"/>
      <c r="E63" s="136"/>
      <c r="F63" s="136"/>
      <c r="G63" s="136"/>
      <c r="H63" s="136"/>
      <c r="I63" s="136"/>
      <c r="J63" s="136"/>
      <c r="K63" s="136"/>
      <c r="L63" s="136"/>
      <c r="M63" s="136"/>
      <c r="N63" s="136"/>
      <c r="O63" s="136"/>
      <c r="P63" s="136"/>
      <c r="Q63" s="136"/>
    </row>
    <row r="64" spans="1:17" ht="15.6" thickBot="1" x14ac:dyDescent="0.35">
      <c r="A64" s="284" t="s">
        <v>484</v>
      </c>
      <c r="B64" s="136"/>
      <c r="C64" s="136"/>
      <c r="D64" s="136"/>
      <c r="E64" s="290"/>
      <c r="F64" s="136"/>
      <c r="G64" s="136"/>
      <c r="H64" s="136"/>
      <c r="I64" s="136"/>
      <c r="J64" s="136"/>
      <c r="K64" s="136"/>
      <c r="L64" s="136"/>
      <c r="M64" s="136"/>
      <c r="N64" s="136"/>
      <c r="O64" s="136"/>
      <c r="P64" s="136"/>
      <c r="Q64" s="136"/>
    </row>
    <row r="65" spans="1:17" ht="28.8" x14ac:dyDescent="0.3">
      <c r="A65" s="208" t="s">
        <v>110</v>
      </c>
      <c r="B65" s="285" t="s">
        <v>130</v>
      </c>
      <c r="C65" s="285" t="s">
        <v>0</v>
      </c>
      <c r="D65" s="285" t="s">
        <v>113</v>
      </c>
      <c r="E65" s="285" t="s">
        <v>487</v>
      </c>
      <c r="F65" s="285" t="s">
        <v>115</v>
      </c>
      <c r="G65" s="285" t="s">
        <v>463</v>
      </c>
      <c r="H65" s="285" t="s">
        <v>117</v>
      </c>
      <c r="I65" s="285" t="s">
        <v>385</v>
      </c>
      <c r="J65" s="285" t="s">
        <v>464</v>
      </c>
      <c r="K65" s="285" t="s">
        <v>119</v>
      </c>
      <c r="L65" s="285" t="s">
        <v>118</v>
      </c>
      <c r="M65" s="285" t="s">
        <v>116</v>
      </c>
      <c r="N65" s="285" t="s">
        <v>465</v>
      </c>
      <c r="O65" s="286" t="s">
        <v>382</v>
      </c>
      <c r="P65" s="348"/>
      <c r="Q65" s="136"/>
    </row>
    <row r="66" spans="1:17" x14ac:dyDescent="0.3">
      <c r="A66" s="291" t="s">
        <v>485</v>
      </c>
      <c r="B66" s="288" t="s">
        <v>133</v>
      </c>
      <c r="C66" s="180">
        <v>4.3171114599686027E-2</v>
      </c>
      <c r="D66" s="258">
        <v>8.0701754385964913E-2</v>
      </c>
      <c r="E66" s="258">
        <v>1.2500000000000001E-2</v>
      </c>
      <c r="F66" s="258">
        <v>5.5555555555555552E-2</v>
      </c>
      <c r="G66" s="258">
        <v>0</v>
      </c>
      <c r="H66" s="258">
        <v>0.16666666666666666</v>
      </c>
      <c r="I66" s="258">
        <v>0.1</v>
      </c>
      <c r="J66" s="258">
        <v>0.16666666666666666</v>
      </c>
      <c r="K66" s="258">
        <v>3.0303030303030304E-2</v>
      </c>
      <c r="L66" s="258">
        <v>9.1743119266055051E-2</v>
      </c>
      <c r="M66" s="258">
        <v>0</v>
      </c>
      <c r="N66" s="258">
        <v>0</v>
      </c>
      <c r="O66" s="259">
        <v>5.8823529411764705E-2</v>
      </c>
      <c r="P66" s="136"/>
      <c r="Q66" s="136"/>
    </row>
    <row r="67" spans="1:17" x14ac:dyDescent="0.3">
      <c r="A67" s="3" t="s">
        <v>486</v>
      </c>
      <c r="B67" s="288" t="s">
        <v>133</v>
      </c>
      <c r="C67" s="180">
        <v>0.10518053375196232</v>
      </c>
      <c r="D67" s="258">
        <v>0.14035087719298245</v>
      </c>
      <c r="E67" s="258">
        <v>4.8214285714285716E-2</v>
      </c>
      <c r="F67" s="258">
        <v>0.1728395061728395</v>
      </c>
      <c r="G67" s="258">
        <v>0.27272727272727271</v>
      </c>
      <c r="H67" s="258">
        <v>0.41666666666666669</v>
      </c>
      <c r="I67" s="258">
        <v>0</v>
      </c>
      <c r="J67" s="258">
        <v>0.33333333333333331</v>
      </c>
      <c r="K67" s="258">
        <v>6.0606060606060608E-2</v>
      </c>
      <c r="L67" s="258">
        <v>0.15596330275229359</v>
      </c>
      <c r="M67" s="258">
        <v>0.1111111111111111</v>
      </c>
      <c r="N67" s="258">
        <v>7.1428571428571425E-2</v>
      </c>
      <c r="O67" s="259">
        <v>0.23529411764705882</v>
      </c>
      <c r="P67" s="136"/>
      <c r="Q67" s="136"/>
    </row>
    <row r="68" spans="1:17" ht="16.2" x14ac:dyDescent="0.3">
      <c r="A68" s="263" t="s">
        <v>1224</v>
      </c>
      <c r="B68" s="289" t="s">
        <v>133</v>
      </c>
      <c r="C68" s="275">
        <v>0.14835164835164835</v>
      </c>
      <c r="D68" s="276">
        <v>0.22105263157894736</v>
      </c>
      <c r="E68" s="277">
        <v>6.0714285714285721E-2</v>
      </c>
      <c r="F68" s="277">
        <v>0.22839506172839505</v>
      </c>
      <c r="G68" s="277">
        <v>0.27272727272727271</v>
      </c>
      <c r="H68" s="277">
        <v>0.58333333333333337</v>
      </c>
      <c r="I68" s="277">
        <v>0.1</v>
      </c>
      <c r="J68" s="277">
        <v>0.5</v>
      </c>
      <c r="K68" s="277">
        <v>9.0909090909090912E-2</v>
      </c>
      <c r="L68" s="277">
        <v>0.24770642201834864</v>
      </c>
      <c r="M68" s="277">
        <v>0.1111111111111111</v>
      </c>
      <c r="N68" s="277">
        <v>7.1428571428571425E-2</v>
      </c>
      <c r="O68" s="278">
        <v>0.29411764705882354</v>
      </c>
      <c r="P68" s="136"/>
      <c r="Q68" s="136"/>
    </row>
    <row r="69" spans="1:17" x14ac:dyDescent="0.3">
      <c r="A69" s="1035" t="s">
        <v>1348</v>
      </c>
      <c r="B69" s="1035"/>
      <c r="C69" s="1035"/>
      <c r="D69" s="1035"/>
      <c r="E69" s="1035"/>
      <c r="F69" s="1035"/>
      <c r="G69" s="1035"/>
      <c r="H69" s="1035"/>
      <c r="I69" s="1035"/>
      <c r="J69" s="1035"/>
      <c r="K69" s="1035"/>
      <c r="L69" s="1035"/>
      <c r="M69" s="1035"/>
      <c r="N69" s="1035"/>
      <c r="O69" s="1081"/>
      <c r="P69" s="136"/>
      <c r="Q69" s="136"/>
    </row>
    <row r="70" spans="1:17" ht="14.4" customHeight="1" x14ac:dyDescent="0.3">
      <c r="A70" s="1054" t="s">
        <v>1349</v>
      </c>
      <c r="B70" s="1054"/>
      <c r="C70" s="1054"/>
      <c r="D70" s="1054"/>
      <c r="E70" s="1054"/>
      <c r="F70" s="1054"/>
      <c r="G70" s="1054"/>
      <c r="H70" s="1054"/>
      <c r="I70" s="1054"/>
      <c r="J70" s="1054"/>
      <c r="K70" s="1054"/>
      <c r="L70" s="1054"/>
      <c r="M70" s="1054"/>
      <c r="N70" s="1054"/>
      <c r="O70" s="1082"/>
      <c r="P70" s="136"/>
      <c r="Q70" s="136"/>
    </row>
    <row r="71" spans="1:17" x14ac:dyDescent="0.3">
      <c r="A71" s="136"/>
      <c r="B71" s="136"/>
      <c r="C71" s="136"/>
      <c r="D71" s="136"/>
      <c r="E71" s="136"/>
      <c r="F71" s="136"/>
      <c r="G71" s="136"/>
      <c r="H71" s="136"/>
      <c r="I71" s="136"/>
      <c r="J71" s="136"/>
      <c r="K71" s="136"/>
      <c r="L71" s="136"/>
      <c r="M71" s="136"/>
      <c r="N71" s="136"/>
      <c r="O71" s="136"/>
      <c r="P71" s="136"/>
      <c r="Q71" s="136"/>
    </row>
    <row r="72" spans="1:17" ht="16.2" thickBot="1" x14ac:dyDescent="0.35">
      <c r="A72" s="284" t="s">
        <v>690</v>
      </c>
      <c r="B72" s="136"/>
      <c r="C72" s="136"/>
      <c r="D72" s="136"/>
      <c r="E72" s="136"/>
      <c r="F72" s="136"/>
      <c r="G72" s="136"/>
      <c r="H72" s="136"/>
      <c r="I72" s="136"/>
      <c r="J72" s="136"/>
      <c r="K72" s="136"/>
      <c r="L72" s="136"/>
      <c r="M72" s="136"/>
      <c r="N72" s="136"/>
      <c r="O72" s="136"/>
      <c r="P72" s="136"/>
      <c r="Q72" s="136"/>
    </row>
    <row r="73" spans="1:17" ht="28.8" x14ac:dyDescent="0.3">
      <c r="A73" s="208" t="s">
        <v>488</v>
      </c>
      <c r="B73" s="285" t="s">
        <v>130</v>
      </c>
      <c r="C73" s="285" t="s">
        <v>0</v>
      </c>
      <c r="D73" s="285" t="s">
        <v>113</v>
      </c>
      <c r="E73" s="285" t="s">
        <v>487</v>
      </c>
      <c r="F73" s="285" t="s">
        <v>115</v>
      </c>
      <c r="G73" s="285" t="s">
        <v>463</v>
      </c>
      <c r="H73" s="285" t="s">
        <v>117</v>
      </c>
      <c r="I73" s="285" t="s">
        <v>385</v>
      </c>
      <c r="J73" s="285" t="s">
        <v>464</v>
      </c>
      <c r="K73" s="285" t="s">
        <v>119</v>
      </c>
      <c r="L73" s="285" t="s">
        <v>118</v>
      </c>
      <c r="M73" s="285" t="s">
        <v>116</v>
      </c>
      <c r="N73" s="285" t="s">
        <v>465</v>
      </c>
      <c r="O73" s="286" t="s">
        <v>382</v>
      </c>
      <c r="P73" s="348"/>
      <c r="Q73" s="136"/>
    </row>
    <row r="74" spans="1:17" x14ac:dyDescent="0.3">
      <c r="A74" s="287" t="s">
        <v>482</v>
      </c>
      <c r="B74" s="288" t="s">
        <v>1214</v>
      </c>
      <c r="C74" s="265">
        <v>35</v>
      </c>
      <c r="D74" s="266">
        <v>13</v>
      </c>
      <c r="E74" s="267">
        <v>1</v>
      </c>
      <c r="F74" s="267">
        <v>9</v>
      </c>
      <c r="G74" s="267"/>
      <c r="H74" s="267"/>
      <c r="I74" s="267">
        <v>1</v>
      </c>
      <c r="J74" s="267">
        <v>1</v>
      </c>
      <c r="K74" s="267"/>
      <c r="L74" s="267">
        <v>9</v>
      </c>
      <c r="M74" s="267"/>
      <c r="N74" s="267"/>
      <c r="O74" s="268">
        <v>1</v>
      </c>
      <c r="P74" s="136"/>
      <c r="Q74" s="136"/>
    </row>
    <row r="75" spans="1:17" x14ac:dyDescent="0.3">
      <c r="A75" s="269" t="s">
        <v>471</v>
      </c>
      <c r="B75" s="288" t="s">
        <v>1214</v>
      </c>
      <c r="C75" s="296">
        <v>6</v>
      </c>
      <c r="D75" s="254">
        <v>4</v>
      </c>
      <c r="E75" s="255">
        <v>1</v>
      </c>
      <c r="F75" s="255">
        <v>1</v>
      </c>
      <c r="G75" s="255"/>
      <c r="H75" s="255"/>
      <c r="I75" s="255"/>
      <c r="J75" s="255"/>
      <c r="K75" s="255"/>
      <c r="L75" s="255"/>
      <c r="M75" s="255"/>
      <c r="N75" s="255"/>
      <c r="O75" s="256"/>
      <c r="P75" s="136"/>
      <c r="Q75" s="136"/>
    </row>
    <row r="76" spans="1:17" x14ac:dyDescent="0.3">
      <c r="A76" s="269" t="s">
        <v>472</v>
      </c>
      <c r="B76" s="288" t="s">
        <v>1214</v>
      </c>
      <c r="C76" s="296">
        <v>25</v>
      </c>
      <c r="D76" s="254">
        <v>7</v>
      </c>
      <c r="E76" s="255"/>
      <c r="F76" s="255">
        <v>7</v>
      </c>
      <c r="G76" s="255"/>
      <c r="H76" s="255"/>
      <c r="I76" s="255">
        <v>1</v>
      </c>
      <c r="J76" s="255">
        <v>1</v>
      </c>
      <c r="K76" s="255"/>
      <c r="L76" s="255">
        <v>9</v>
      </c>
      <c r="M76" s="255"/>
      <c r="N76" s="255"/>
      <c r="O76" s="256"/>
      <c r="P76" s="136"/>
      <c r="Q76" s="136"/>
    </row>
    <row r="77" spans="1:17" x14ac:dyDescent="0.3">
      <c r="A77" s="269" t="s">
        <v>473</v>
      </c>
      <c r="B77" s="288" t="s">
        <v>1214</v>
      </c>
      <c r="C77" s="296">
        <v>3</v>
      </c>
      <c r="D77" s="254">
        <v>2</v>
      </c>
      <c r="E77" s="255"/>
      <c r="F77" s="255">
        <v>1</v>
      </c>
      <c r="G77" s="255"/>
      <c r="H77" s="255"/>
      <c r="I77" s="255"/>
      <c r="J77" s="255"/>
      <c r="K77" s="255"/>
      <c r="L77" s="255"/>
      <c r="M77" s="255"/>
      <c r="N77" s="255"/>
      <c r="O77" s="256"/>
      <c r="P77" s="136"/>
      <c r="Q77" s="136"/>
    </row>
    <row r="78" spans="1:17" x14ac:dyDescent="0.3">
      <c r="A78" s="287" t="s">
        <v>483</v>
      </c>
      <c r="B78" s="288" t="s">
        <v>1214</v>
      </c>
      <c r="C78" s="265">
        <v>82</v>
      </c>
      <c r="D78" s="266">
        <v>28</v>
      </c>
      <c r="E78" s="267"/>
      <c r="F78" s="267">
        <v>22</v>
      </c>
      <c r="G78" s="267">
        <v>3</v>
      </c>
      <c r="H78" s="267">
        <v>2</v>
      </c>
      <c r="I78" s="267"/>
      <c r="J78" s="267">
        <v>2</v>
      </c>
      <c r="K78" s="267">
        <v>2</v>
      </c>
      <c r="L78" s="267">
        <v>16</v>
      </c>
      <c r="M78" s="267">
        <v>1</v>
      </c>
      <c r="N78" s="267">
        <v>3</v>
      </c>
      <c r="O78" s="268">
        <v>3</v>
      </c>
      <c r="P78" s="136"/>
      <c r="Q78" s="136"/>
    </row>
    <row r="79" spans="1:17" x14ac:dyDescent="0.3">
      <c r="A79" s="269" t="s">
        <v>475</v>
      </c>
      <c r="B79" s="288" t="s">
        <v>1214</v>
      </c>
      <c r="C79" s="296">
        <v>12</v>
      </c>
      <c r="D79" s="254">
        <v>5</v>
      </c>
      <c r="E79" s="255"/>
      <c r="F79" s="255">
        <v>4</v>
      </c>
      <c r="G79" s="255"/>
      <c r="H79" s="255"/>
      <c r="I79" s="255"/>
      <c r="J79" s="255"/>
      <c r="K79" s="255">
        <v>1</v>
      </c>
      <c r="L79" s="255"/>
      <c r="M79" s="255"/>
      <c r="N79" s="255">
        <v>1</v>
      </c>
      <c r="O79" s="256">
        <v>1</v>
      </c>
      <c r="P79" s="136"/>
      <c r="Q79" s="136"/>
    </row>
    <row r="80" spans="1:17" x14ac:dyDescent="0.3">
      <c r="A80" s="269" t="s">
        <v>476</v>
      </c>
      <c r="B80" s="288" t="s">
        <v>1214</v>
      </c>
      <c r="C80" s="296">
        <v>52</v>
      </c>
      <c r="D80" s="254">
        <v>15</v>
      </c>
      <c r="E80" s="255"/>
      <c r="F80" s="255">
        <v>15</v>
      </c>
      <c r="G80" s="255">
        <v>2</v>
      </c>
      <c r="H80" s="255">
        <v>2</v>
      </c>
      <c r="I80" s="255"/>
      <c r="J80" s="255">
        <v>1</v>
      </c>
      <c r="K80" s="255">
        <v>1</v>
      </c>
      <c r="L80" s="255">
        <v>11</v>
      </c>
      <c r="M80" s="255">
        <v>1</v>
      </c>
      <c r="N80" s="255">
        <v>2</v>
      </c>
      <c r="O80" s="256">
        <v>2</v>
      </c>
      <c r="P80" s="136"/>
      <c r="Q80" s="136"/>
    </row>
    <row r="81" spans="1:17" x14ac:dyDescent="0.3">
      <c r="A81" s="269" t="s">
        <v>477</v>
      </c>
      <c r="B81" s="288" t="s">
        <v>1214</v>
      </c>
      <c r="C81" s="296">
        <v>18</v>
      </c>
      <c r="D81" s="254">
        <v>8</v>
      </c>
      <c r="E81" s="255"/>
      <c r="F81" s="255">
        <v>3</v>
      </c>
      <c r="G81" s="255">
        <v>1</v>
      </c>
      <c r="H81" s="255"/>
      <c r="I81" s="255"/>
      <c r="J81" s="255">
        <v>1</v>
      </c>
      <c r="K81" s="255"/>
      <c r="L81" s="255">
        <v>5</v>
      </c>
      <c r="M81" s="255"/>
      <c r="N81" s="255"/>
      <c r="O81" s="256"/>
      <c r="P81" s="136"/>
      <c r="Q81" s="136"/>
    </row>
    <row r="82" spans="1:17" ht="16.2" x14ac:dyDescent="0.3">
      <c r="A82" s="263" t="s">
        <v>489</v>
      </c>
      <c r="B82" s="289" t="s">
        <v>1214</v>
      </c>
      <c r="C82" s="274">
        <v>117</v>
      </c>
      <c r="D82" s="271">
        <v>41</v>
      </c>
      <c r="E82" s="272">
        <v>1</v>
      </c>
      <c r="F82" s="272">
        <v>31</v>
      </c>
      <c r="G82" s="272">
        <v>3</v>
      </c>
      <c r="H82" s="272">
        <v>2</v>
      </c>
      <c r="I82" s="272">
        <v>1</v>
      </c>
      <c r="J82" s="272">
        <v>3</v>
      </c>
      <c r="K82" s="272">
        <v>2</v>
      </c>
      <c r="L82" s="272">
        <v>25</v>
      </c>
      <c r="M82" s="272">
        <v>1</v>
      </c>
      <c r="N82" s="272">
        <v>3</v>
      </c>
      <c r="O82" s="273">
        <v>4</v>
      </c>
      <c r="P82" s="136"/>
      <c r="Q82" s="136"/>
    </row>
    <row r="83" spans="1:17" ht="14.4" customHeight="1" x14ac:dyDescent="0.3">
      <c r="A83" s="1035" t="s">
        <v>1350</v>
      </c>
      <c r="B83" s="1035"/>
      <c r="C83" s="1035"/>
      <c r="D83" s="1035"/>
      <c r="E83" s="1035"/>
      <c r="F83" s="1035"/>
      <c r="G83" s="1035"/>
      <c r="H83" s="1035"/>
      <c r="I83" s="1035"/>
      <c r="J83" s="1035"/>
      <c r="K83" s="1035"/>
      <c r="L83" s="1035"/>
      <c r="M83" s="1035"/>
      <c r="N83" s="1035"/>
      <c r="O83" s="1081"/>
      <c r="P83" s="136"/>
      <c r="Q83" s="136"/>
    </row>
    <row r="84" spans="1:17" ht="14.4" customHeight="1" x14ac:dyDescent="0.3">
      <c r="A84" s="987" t="s">
        <v>1351</v>
      </c>
      <c r="B84" s="987"/>
      <c r="C84" s="987"/>
      <c r="D84" s="987"/>
      <c r="E84" s="987"/>
      <c r="F84" s="987"/>
      <c r="G84" s="987"/>
      <c r="H84" s="987"/>
      <c r="I84" s="987"/>
      <c r="J84" s="987"/>
      <c r="K84" s="987"/>
      <c r="L84" s="987"/>
      <c r="M84" s="987"/>
      <c r="N84" s="987"/>
      <c r="O84" s="1078"/>
      <c r="P84" s="136"/>
      <c r="Q84" s="136"/>
    </row>
    <row r="85" spans="1:17" x14ac:dyDescent="0.3">
      <c r="A85" s="101"/>
      <c r="B85" s="101"/>
      <c r="C85" s="101"/>
      <c r="D85" s="101"/>
      <c r="E85" s="101"/>
      <c r="F85" s="101"/>
      <c r="G85" s="101"/>
      <c r="H85" s="101"/>
      <c r="I85" s="101"/>
      <c r="J85" s="101"/>
      <c r="K85" s="101"/>
      <c r="L85" s="101"/>
      <c r="M85" s="101"/>
      <c r="N85" s="101"/>
      <c r="O85" s="101"/>
      <c r="P85" s="136"/>
      <c r="Q85" s="136"/>
    </row>
    <row r="86" spans="1:17" ht="16.2" thickBot="1" x14ac:dyDescent="0.35">
      <c r="A86" s="284" t="s">
        <v>1227</v>
      </c>
      <c r="B86" s="136"/>
      <c r="C86" s="136"/>
      <c r="D86" s="136"/>
      <c r="E86" s="136"/>
      <c r="F86" s="136"/>
      <c r="G86" s="136"/>
      <c r="H86" s="136"/>
      <c r="I86" s="136"/>
      <c r="J86" s="136"/>
      <c r="K86" s="136"/>
      <c r="L86" s="136"/>
      <c r="M86" s="136"/>
      <c r="N86" s="136"/>
      <c r="O86" s="136"/>
      <c r="P86" s="136"/>
      <c r="Q86" s="136"/>
    </row>
    <row r="87" spans="1:17" ht="28.8" x14ac:dyDescent="0.3">
      <c r="A87" s="208" t="s">
        <v>488</v>
      </c>
      <c r="B87" s="285" t="s">
        <v>130</v>
      </c>
      <c r="C87" s="285" t="s">
        <v>0</v>
      </c>
      <c r="D87" s="285" t="s">
        <v>113</v>
      </c>
      <c r="E87" s="285" t="s">
        <v>487</v>
      </c>
      <c r="F87" s="285" t="s">
        <v>115</v>
      </c>
      <c r="G87" s="285" t="s">
        <v>463</v>
      </c>
      <c r="H87" s="285" t="s">
        <v>117</v>
      </c>
      <c r="I87" s="285" t="s">
        <v>385</v>
      </c>
      <c r="J87" s="285" t="s">
        <v>464</v>
      </c>
      <c r="K87" s="285" t="s">
        <v>119</v>
      </c>
      <c r="L87" s="285" t="s">
        <v>118</v>
      </c>
      <c r="M87" s="285" t="s">
        <v>116</v>
      </c>
      <c r="N87" s="285" t="s">
        <v>465</v>
      </c>
      <c r="O87" s="286" t="s">
        <v>382</v>
      </c>
      <c r="P87" s="348"/>
      <c r="Q87" s="136"/>
    </row>
    <row r="88" spans="1:17" x14ac:dyDescent="0.3">
      <c r="A88" s="291" t="s">
        <v>490</v>
      </c>
      <c r="B88" s="288" t="s">
        <v>133</v>
      </c>
      <c r="C88" s="185">
        <v>2.7472527472527472E-2</v>
      </c>
      <c r="D88" s="260">
        <v>4.5614035087719301E-2</v>
      </c>
      <c r="E88" s="260">
        <v>1.7857142857142857E-3</v>
      </c>
      <c r="F88" s="260">
        <v>5.5555555555555552E-2</v>
      </c>
      <c r="G88" s="260">
        <v>0</v>
      </c>
      <c r="H88" s="260">
        <v>0</v>
      </c>
      <c r="I88" s="260">
        <v>0.1</v>
      </c>
      <c r="J88" s="260">
        <v>0.16666666666666666</v>
      </c>
      <c r="K88" s="260">
        <v>0</v>
      </c>
      <c r="L88" s="260">
        <v>8.2568807339449546E-2</v>
      </c>
      <c r="M88" s="260">
        <v>0</v>
      </c>
      <c r="N88" s="260">
        <v>0</v>
      </c>
      <c r="O88" s="261">
        <v>5.8823529411764705E-2</v>
      </c>
      <c r="P88" s="136"/>
      <c r="Q88" s="136"/>
    </row>
    <row r="89" spans="1:17" x14ac:dyDescent="0.3">
      <c r="A89" s="3" t="s">
        <v>491</v>
      </c>
      <c r="B89" s="288" t="s">
        <v>133</v>
      </c>
      <c r="C89" s="185">
        <v>6.4364207221350084E-2</v>
      </c>
      <c r="D89" s="260">
        <v>9.8245614035087719E-2</v>
      </c>
      <c r="E89" s="260">
        <v>0</v>
      </c>
      <c r="F89" s="260">
        <v>0.13580246913580246</v>
      </c>
      <c r="G89" s="260">
        <v>0.27272727272727271</v>
      </c>
      <c r="H89" s="260">
        <v>0.16666666666666666</v>
      </c>
      <c r="I89" s="260">
        <v>0</v>
      </c>
      <c r="J89" s="260">
        <v>0.33333333333333331</v>
      </c>
      <c r="K89" s="260">
        <v>6.0606060606060608E-2</v>
      </c>
      <c r="L89" s="260">
        <v>0.14678899082568808</v>
      </c>
      <c r="M89" s="260">
        <v>3.7037037037037035E-2</v>
      </c>
      <c r="N89" s="260">
        <v>7.1428571428571425E-2</v>
      </c>
      <c r="O89" s="261">
        <v>0.17647058823529413</v>
      </c>
      <c r="P89" s="136"/>
      <c r="Q89" s="136"/>
    </row>
    <row r="90" spans="1:17" ht="16.2" x14ac:dyDescent="0.3">
      <c r="A90" s="263" t="s">
        <v>1225</v>
      </c>
      <c r="B90" s="289" t="s">
        <v>133</v>
      </c>
      <c r="C90" s="279">
        <v>3.6891679748822612E-2</v>
      </c>
      <c r="D90" s="280">
        <v>0.14385964912280702</v>
      </c>
      <c r="E90" s="281">
        <v>1.7857142857142857E-3</v>
      </c>
      <c r="F90" s="281">
        <v>0.19135802469135801</v>
      </c>
      <c r="G90" s="281">
        <v>0.27272727272727271</v>
      </c>
      <c r="H90" s="281">
        <v>0.16666666666666666</v>
      </c>
      <c r="I90" s="281">
        <v>0.1</v>
      </c>
      <c r="J90" s="281">
        <v>0.5</v>
      </c>
      <c r="K90" s="281">
        <v>6.0606060606060608E-2</v>
      </c>
      <c r="L90" s="281">
        <v>0.22935779816513763</v>
      </c>
      <c r="M90" s="281">
        <v>3.7037037037037035E-2</v>
      </c>
      <c r="N90" s="281">
        <v>7.1428571428571425E-2</v>
      </c>
      <c r="O90" s="282">
        <v>0.23529411764705882</v>
      </c>
      <c r="P90" s="136"/>
      <c r="Q90" s="136"/>
    </row>
    <row r="91" spans="1:17" ht="14.4" customHeight="1" x14ac:dyDescent="0.3">
      <c r="A91" s="1083" t="s">
        <v>1352</v>
      </c>
      <c r="B91" s="1083"/>
      <c r="C91" s="1083"/>
      <c r="D91" s="1083"/>
      <c r="E91" s="1083"/>
      <c r="F91" s="1083"/>
      <c r="G91" s="1083"/>
      <c r="H91" s="1083"/>
      <c r="I91" s="1083"/>
      <c r="J91" s="1083"/>
      <c r="K91" s="1083"/>
      <c r="L91" s="1083"/>
      <c r="M91" s="1083"/>
      <c r="N91" s="1083"/>
      <c r="O91" s="1084"/>
      <c r="P91" s="136"/>
      <c r="Q91" s="136"/>
    </row>
    <row r="92" spans="1:17" ht="14.4" customHeight="1" x14ac:dyDescent="0.3">
      <c r="A92" s="1089" t="s">
        <v>1226</v>
      </c>
      <c r="B92" s="1089"/>
      <c r="C92" s="1089"/>
      <c r="D92" s="1089"/>
      <c r="E92" s="1089"/>
      <c r="F92" s="1089"/>
      <c r="G92" s="1089"/>
      <c r="H92" s="1089"/>
      <c r="I92" s="1089"/>
      <c r="J92" s="1089"/>
      <c r="K92" s="1089"/>
      <c r="L92" s="1089"/>
      <c r="M92" s="1089"/>
      <c r="N92" s="1089"/>
      <c r="O92" s="1090"/>
      <c r="P92" s="136"/>
      <c r="Q92" s="136"/>
    </row>
    <row r="93" spans="1:17" x14ac:dyDescent="0.3">
      <c r="A93" s="136"/>
      <c r="B93" s="136"/>
      <c r="C93" s="136"/>
      <c r="D93" s="136"/>
      <c r="E93" s="136"/>
      <c r="F93" s="136"/>
      <c r="G93" s="136"/>
      <c r="H93" s="136"/>
      <c r="I93" s="136"/>
      <c r="J93" s="136"/>
      <c r="K93" s="136"/>
      <c r="L93" s="136"/>
      <c r="M93" s="136"/>
      <c r="N93" s="136"/>
      <c r="O93" s="136"/>
      <c r="P93" s="136"/>
      <c r="Q93" s="136"/>
    </row>
    <row r="94" spans="1:17" ht="15.6" thickBot="1" x14ac:dyDescent="0.35">
      <c r="A94" s="284" t="s">
        <v>492</v>
      </c>
      <c r="B94" s="136"/>
      <c r="C94" s="136"/>
      <c r="D94" s="136"/>
      <c r="E94" s="136"/>
      <c r="F94" s="136"/>
      <c r="G94" s="136"/>
      <c r="H94" s="136"/>
      <c r="I94" s="136"/>
      <c r="J94" s="136"/>
      <c r="K94" s="136"/>
      <c r="L94" s="136"/>
      <c r="M94" s="136"/>
      <c r="N94" s="136"/>
      <c r="O94" s="136"/>
      <c r="P94" s="136"/>
      <c r="Q94" s="136"/>
    </row>
    <row r="95" spans="1:17" x14ac:dyDescent="0.3">
      <c r="A95" s="208" t="s">
        <v>39</v>
      </c>
      <c r="B95" s="285" t="s">
        <v>130</v>
      </c>
      <c r="C95" s="286" t="s">
        <v>0</v>
      </c>
      <c r="D95" s="348"/>
      <c r="E95" s="292"/>
      <c r="F95" s="292"/>
      <c r="G95" s="292"/>
      <c r="H95" s="292"/>
      <c r="I95" s="136"/>
      <c r="J95" s="136"/>
      <c r="K95" s="136"/>
      <c r="L95" s="136"/>
      <c r="M95" s="136"/>
      <c r="N95" s="136"/>
      <c r="O95" s="136"/>
      <c r="P95" s="136"/>
      <c r="Q95" s="136"/>
    </row>
    <row r="96" spans="1:17" ht="30.6" x14ac:dyDescent="0.3">
      <c r="A96" s="263" t="s">
        <v>1229</v>
      </c>
      <c r="B96" s="289" t="s">
        <v>1214</v>
      </c>
      <c r="C96" s="297">
        <v>575</v>
      </c>
      <c r="D96" s="293"/>
      <c r="E96" s="293"/>
      <c r="F96" s="293"/>
      <c r="G96" s="293"/>
      <c r="H96" s="293"/>
      <c r="I96" s="136"/>
      <c r="J96" s="136"/>
      <c r="K96" s="136"/>
      <c r="L96" s="136"/>
      <c r="M96" s="136"/>
      <c r="N96" s="136"/>
      <c r="O96" s="136"/>
      <c r="P96" s="136"/>
      <c r="Q96" s="136"/>
    </row>
    <row r="97" spans="1:17" ht="28.8" x14ac:dyDescent="0.3">
      <c r="A97" s="263" t="s">
        <v>493</v>
      </c>
      <c r="B97" s="289" t="s">
        <v>133</v>
      </c>
      <c r="C97" s="298">
        <v>0.45133437990580849</v>
      </c>
      <c r="D97" s="292"/>
      <c r="E97" s="292"/>
      <c r="F97" s="292"/>
      <c r="G97" s="292"/>
      <c r="H97" s="292"/>
      <c r="I97" s="136"/>
      <c r="J97" s="136"/>
      <c r="K97" s="136"/>
      <c r="L97" s="136"/>
      <c r="M97" s="136"/>
      <c r="N97" s="136"/>
      <c r="O97" s="136"/>
      <c r="P97" s="136"/>
      <c r="Q97" s="136"/>
    </row>
    <row r="98" spans="1:17" ht="27" customHeight="1" x14ac:dyDescent="0.3">
      <c r="A98" s="1065" t="s">
        <v>1353</v>
      </c>
      <c r="B98" s="1065"/>
      <c r="C98" s="1066"/>
      <c r="D98" s="109"/>
      <c r="E98" s="109"/>
      <c r="F98" s="109"/>
      <c r="G98" s="109"/>
      <c r="H98" s="109"/>
      <c r="I98" s="101"/>
      <c r="J98" s="101"/>
      <c r="K98" s="101"/>
      <c r="L98" s="101"/>
      <c r="M98" s="101"/>
      <c r="N98" s="101"/>
      <c r="O98" s="101"/>
      <c r="P98" s="136"/>
      <c r="Q98" s="136"/>
    </row>
    <row r="99" spans="1:17" x14ac:dyDescent="0.3">
      <c r="A99" s="136"/>
      <c r="B99" s="136"/>
      <c r="C99" s="136"/>
      <c r="D99" s="136"/>
      <c r="E99" s="136"/>
      <c r="F99" s="136"/>
      <c r="G99" s="136"/>
      <c r="H99" s="136"/>
      <c r="I99" s="136"/>
      <c r="J99" s="136"/>
      <c r="K99" s="136"/>
      <c r="L99" s="136"/>
      <c r="M99" s="136"/>
      <c r="N99" s="136"/>
      <c r="O99" s="136"/>
      <c r="P99" s="136"/>
      <c r="Q99" s="136"/>
    </row>
    <row r="100" spans="1:17" ht="15.6" thickBot="1" x14ac:dyDescent="0.35">
      <c r="A100" s="284" t="s">
        <v>1228</v>
      </c>
      <c r="B100" s="136"/>
      <c r="C100" s="136"/>
      <c r="D100" s="136"/>
      <c r="E100" s="136"/>
      <c r="F100" s="136"/>
      <c r="G100" s="136"/>
      <c r="H100" s="136"/>
      <c r="I100" s="136"/>
      <c r="J100" s="136"/>
      <c r="K100" s="136"/>
      <c r="L100" s="136"/>
      <c r="M100" s="136"/>
      <c r="N100" s="136"/>
      <c r="O100" s="136"/>
      <c r="P100" s="136"/>
      <c r="Q100" s="136"/>
    </row>
    <row r="101" spans="1:17" x14ac:dyDescent="0.3">
      <c r="A101" s="208" t="s">
        <v>488</v>
      </c>
      <c r="B101" s="285" t="s">
        <v>130</v>
      </c>
      <c r="C101" s="286" t="s">
        <v>0</v>
      </c>
      <c r="D101" s="348"/>
      <c r="E101" s="136"/>
      <c r="F101" s="136"/>
      <c r="G101" s="136"/>
      <c r="H101" s="136"/>
      <c r="I101" s="136"/>
      <c r="J101" s="136"/>
      <c r="K101" s="136"/>
      <c r="L101" s="136"/>
      <c r="M101" s="136"/>
      <c r="N101" s="136"/>
      <c r="O101" s="136"/>
      <c r="P101" s="136"/>
      <c r="Q101" s="136"/>
    </row>
    <row r="102" spans="1:17" ht="16.2" x14ac:dyDescent="0.3">
      <c r="A102" s="294" t="s">
        <v>1230</v>
      </c>
      <c r="B102" s="295" t="s">
        <v>1214</v>
      </c>
      <c r="C102" s="262">
        <v>101</v>
      </c>
      <c r="D102" s="136"/>
      <c r="E102" s="136"/>
      <c r="F102" s="136"/>
      <c r="G102" s="136"/>
      <c r="H102" s="136"/>
      <c r="I102" s="136"/>
      <c r="J102" s="136"/>
      <c r="K102" s="136"/>
      <c r="L102" s="136"/>
      <c r="M102" s="136"/>
      <c r="N102" s="136"/>
      <c r="O102" s="136"/>
      <c r="P102" s="136"/>
      <c r="Q102" s="136"/>
    </row>
    <row r="103" spans="1:17" ht="31.95" customHeight="1" x14ac:dyDescent="0.3">
      <c r="A103" s="1067" t="s">
        <v>1354</v>
      </c>
      <c r="B103" s="1067"/>
      <c r="C103" s="1068"/>
      <c r="D103" s="109"/>
      <c r="E103" s="109"/>
      <c r="F103" s="109"/>
      <c r="G103" s="109"/>
      <c r="H103" s="109"/>
      <c r="I103" s="136"/>
      <c r="J103" s="136"/>
      <c r="K103" s="136"/>
      <c r="L103" s="136"/>
      <c r="M103" s="136"/>
      <c r="N103" s="136"/>
      <c r="O103" s="136"/>
      <c r="P103" s="136"/>
      <c r="Q103" s="136"/>
    </row>
    <row r="104" spans="1:17" x14ac:dyDescent="0.3">
      <c r="A104" s="101"/>
      <c r="B104" s="101"/>
      <c r="C104" s="101"/>
      <c r="D104" s="109"/>
      <c r="E104" s="109"/>
      <c r="F104" s="109"/>
      <c r="G104" s="109"/>
      <c r="H104" s="109"/>
      <c r="I104" s="136"/>
      <c r="J104" s="136"/>
      <c r="K104" s="136"/>
      <c r="L104" s="136"/>
      <c r="M104" s="136"/>
      <c r="N104" s="136"/>
      <c r="O104" s="136"/>
      <c r="P104" s="136"/>
      <c r="Q104" s="136"/>
    </row>
    <row r="105" spans="1:17" ht="16.2" thickBot="1" x14ac:dyDescent="0.35">
      <c r="A105" s="284" t="s">
        <v>499</v>
      </c>
      <c r="B105" s="136"/>
      <c r="C105" s="136"/>
      <c r="D105" s="136"/>
      <c r="E105" s="136"/>
      <c r="F105" s="136"/>
      <c r="G105" s="136"/>
      <c r="H105" s="136"/>
      <c r="I105" s="136"/>
      <c r="J105" s="136"/>
      <c r="K105" s="136"/>
      <c r="L105" s="136"/>
      <c r="M105" s="136"/>
      <c r="N105" s="136"/>
      <c r="O105" s="136"/>
      <c r="P105" s="136"/>
      <c r="Q105" s="136"/>
    </row>
    <row r="106" spans="1:17" x14ac:dyDescent="0.3">
      <c r="A106" s="208" t="s">
        <v>488</v>
      </c>
      <c r="B106" s="285" t="s">
        <v>130</v>
      </c>
      <c r="C106" s="286" t="s">
        <v>0</v>
      </c>
      <c r="D106" s="348"/>
      <c r="E106" s="136"/>
      <c r="F106" s="136"/>
      <c r="G106" s="136"/>
      <c r="H106" s="136"/>
      <c r="I106" s="136"/>
      <c r="J106" s="136"/>
      <c r="K106" s="136"/>
      <c r="L106" s="136"/>
      <c r="M106" s="136"/>
      <c r="N106" s="136"/>
      <c r="O106" s="136"/>
      <c r="P106" s="136"/>
      <c r="Q106" s="136"/>
    </row>
    <row r="107" spans="1:17" x14ac:dyDescent="0.3">
      <c r="A107" s="269" t="s">
        <v>494</v>
      </c>
      <c r="B107" s="288" t="s">
        <v>1215</v>
      </c>
      <c r="C107" s="416">
        <v>7.01</v>
      </c>
      <c r="D107" s="136"/>
      <c r="E107" s="136"/>
      <c r="F107" s="136"/>
      <c r="G107" s="136"/>
      <c r="H107" s="136"/>
      <c r="I107" s="136"/>
      <c r="J107" s="136"/>
      <c r="K107" s="136"/>
      <c r="L107" s="136"/>
      <c r="M107" s="136"/>
      <c r="N107" s="136"/>
      <c r="O107" s="136"/>
      <c r="P107" s="136"/>
      <c r="Q107" s="136"/>
    </row>
    <row r="108" spans="1:17" x14ac:dyDescent="0.3">
      <c r="A108" s="269" t="s">
        <v>495</v>
      </c>
      <c r="B108" s="288" t="s">
        <v>1215</v>
      </c>
      <c r="C108" s="416">
        <v>7.19</v>
      </c>
      <c r="D108" s="136"/>
      <c r="E108" s="136"/>
      <c r="F108" s="136"/>
      <c r="G108" s="136"/>
      <c r="H108" s="136"/>
      <c r="I108" s="136"/>
      <c r="J108" s="136"/>
      <c r="K108" s="136"/>
      <c r="L108" s="136"/>
      <c r="M108" s="136"/>
      <c r="N108" s="136"/>
      <c r="O108" s="136"/>
      <c r="P108" s="136"/>
      <c r="Q108" s="136"/>
    </row>
    <row r="109" spans="1:17" x14ac:dyDescent="0.3">
      <c r="A109" s="269" t="s">
        <v>496</v>
      </c>
      <c r="B109" s="288" t="s">
        <v>1215</v>
      </c>
      <c r="C109" s="416">
        <v>5.85</v>
      </c>
      <c r="D109" s="136"/>
      <c r="E109" s="136"/>
      <c r="F109" s="136"/>
      <c r="G109" s="136"/>
      <c r="H109" s="136"/>
      <c r="I109" s="136"/>
      <c r="J109" s="136"/>
      <c r="K109" s="136"/>
      <c r="L109" s="136"/>
      <c r="M109" s="136"/>
      <c r="N109" s="136"/>
      <c r="O109" s="136"/>
      <c r="P109" s="136"/>
      <c r="Q109" s="136"/>
    </row>
    <row r="110" spans="1:17" x14ac:dyDescent="0.3">
      <c r="A110" s="269" t="s">
        <v>497</v>
      </c>
      <c r="B110" s="288" t="s">
        <v>1215</v>
      </c>
      <c r="C110" s="416">
        <v>3.41</v>
      </c>
      <c r="D110" s="136"/>
      <c r="E110" s="136"/>
      <c r="F110" s="136"/>
      <c r="G110" s="136"/>
      <c r="H110" s="136"/>
      <c r="I110" s="136"/>
      <c r="J110" s="136"/>
      <c r="K110" s="136"/>
      <c r="L110" s="136"/>
      <c r="M110" s="136"/>
      <c r="N110" s="136"/>
      <c r="O110" s="136"/>
      <c r="P110" s="136"/>
      <c r="Q110" s="136"/>
    </row>
    <row r="111" spans="1:17" x14ac:dyDescent="0.3">
      <c r="A111" s="269" t="s">
        <v>498</v>
      </c>
      <c r="B111" s="288" t="s">
        <v>1215</v>
      </c>
      <c r="C111" s="416">
        <v>4.25</v>
      </c>
      <c r="D111" s="136"/>
      <c r="E111" s="136"/>
      <c r="F111" s="136"/>
      <c r="G111" s="136"/>
      <c r="H111" s="136"/>
      <c r="I111" s="136"/>
      <c r="J111" s="136"/>
      <c r="K111" s="136"/>
      <c r="L111" s="136"/>
      <c r="M111" s="136"/>
      <c r="N111" s="136"/>
      <c r="O111" s="136"/>
      <c r="P111" s="136"/>
      <c r="Q111" s="136"/>
    </row>
    <row r="112" spans="1:17" ht="29.4" customHeight="1" x14ac:dyDescent="0.3">
      <c r="A112" s="1067" t="s">
        <v>1355</v>
      </c>
      <c r="B112" s="1067"/>
      <c r="C112" s="1068"/>
      <c r="D112" s="136"/>
      <c r="E112" s="136"/>
      <c r="F112" s="136"/>
      <c r="G112" s="136"/>
      <c r="H112" s="136"/>
      <c r="I112" s="136"/>
      <c r="J112" s="136"/>
      <c r="K112" s="136"/>
      <c r="L112" s="136"/>
      <c r="M112" s="136"/>
      <c r="N112" s="136"/>
      <c r="O112" s="136"/>
      <c r="P112" s="136"/>
      <c r="Q112" s="136"/>
    </row>
    <row r="113" spans="1:17" x14ac:dyDescent="0.3">
      <c r="A113" s="136"/>
      <c r="B113" s="136"/>
      <c r="C113" s="136"/>
      <c r="D113" s="136"/>
      <c r="E113" s="136"/>
      <c r="F113" s="136"/>
      <c r="G113" s="136"/>
      <c r="H113" s="136"/>
      <c r="I113" s="136"/>
      <c r="J113" s="136"/>
      <c r="K113" s="136"/>
      <c r="L113" s="136"/>
      <c r="M113" s="136"/>
      <c r="N113" s="136"/>
      <c r="O113" s="136"/>
      <c r="P113" s="136"/>
      <c r="Q113" s="136"/>
    </row>
    <row r="114" spans="1:17" x14ac:dyDescent="0.3">
      <c r="A114" s="136"/>
      <c r="B114" s="136"/>
      <c r="C114" s="136"/>
      <c r="D114" s="136"/>
      <c r="E114" s="136"/>
      <c r="F114" s="136"/>
      <c r="G114" s="136"/>
      <c r="H114" s="136"/>
      <c r="I114" s="136"/>
      <c r="J114" s="136"/>
      <c r="K114" s="136"/>
      <c r="L114" s="136"/>
      <c r="M114" s="136"/>
      <c r="N114" s="136"/>
      <c r="O114" s="136"/>
      <c r="P114" s="136"/>
      <c r="Q114" s="136"/>
    </row>
    <row r="115" spans="1:17" ht="15.6" thickBot="1" x14ac:dyDescent="0.35">
      <c r="A115" s="284" t="s">
        <v>553</v>
      </c>
      <c r="B115" s="136"/>
      <c r="C115" s="136"/>
      <c r="D115" s="136"/>
      <c r="E115" s="136"/>
      <c r="F115" s="136"/>
      <c r="G115" s="136"/>
      <c r="H115" s="136"/>
      <c r="I115" s="136"/>
      <c r="J115" s="136"/>
      <c r="K115" s="136"/>
      <c r="L115" s="136"/>
      <c r="M115" s="136"/>
      <c r="N115" s="136"/>
      <c r="O115" s="136"/>
      <c r="P115" s="136"/>
      <c r="Q115" s="136"/>
    </row>
    <row r="116" spans="1:17" x14ac:dyDescent="0.3">
      <c r="A116" s="208" t="s">
        <v>163</v>
      </c>
      <c r="B116" s="285" t="s">
        <v>130</v>
      </c>
      <c r="C116" s="286" t="s">
        <v>0</v>
      </c>
      <c r="D116" s="348"/>
      <c r="E116" s="136"/>
      <c r="F116" s="136"/>
      <c r="G116" s="136"/>
      <c r="H116" s="136"/>
      <c r="I116" s="136"/>
      <c r="J116" s="136"/>
      <c r="K116" s="136"/>
      <c r="L116" s="136"/>
      <c r="M116" s="136"/>
      <c r="N116" s="136"/>
      <c r="O116" s="136"/>
      <c r="P116" s="136"/>
      <c r="Q116" s="136"/>
    </row>
    <row r="117" spans="1:17" x14ac:dyDescent="0.3">
      <c r="A117" s="263" t="s">
        <v>336</v>
      </c>
      <c r="B117" s="288" t="s">
        <v>131</v>
      </c>
      <c r="C117" s="417">
        <f>1588612.73/1000</f>
        <v>1588.6127300000001</v>
      </c>
      <c r="E117" s="136"/>
      <c r="F117" s="136"/>
      <c r="G117" s="136"/>
      <c r="H117" s="136"/>
      <c r="I117" s="136"/>
      <c r="J117" s="136"/>
      <c r="K117" s="136"/>
      <c r="L117" s="136"/>
      <c r="M117" s="136"/>
      <c r="N117" s="136"/>
      <c r="O117" s="136"/>
      <c r="P117" s="136"/>
      <c r="Q117" s="136"/>
    </row>
    <row r="118" spans="1:17" x14ac:dyDescent="0.3">
      <c r="A118" s="263" t="s">
        <v>164</v>
      </c>
      <c r="B118" s="288" t="s">
        <v>165</v>
      </c>
      <c r="C118" s="417">
        <v>75725.410423300011</v>
      </c>
      <c r="D118" s="136"/>
      <c r="E118" s="136"/>
      <c r="F118" s="136"/>
      <c r="G118" s="136"/>
      <c r="H118" s="136"/>
      <c r="I118" s="136"/>
      <c r="J118" s="136"/>
      <c r="K118" s="136"/>
      <c r="L118" s="136"/>
      <c r="M118" s="136"/>
      <c r="N118" s="136"/>
      <c r="O118" s="136"/>
      <c r="P118" s="136"/>
      <c r="Q118" s="136"/>
    </row>
    <row r="119" spans="1:17" x14ac:dyDescent="0.3">
      <c r="A119" s="342" t="s">
        <v>555</v>
      </c>
      <c r="B119" s="288" t="s">
        <v>165</v>
      </c>
      <c r="C119" s="417">
        <v>21743.8</v>
      </c>
      <c r="D119" s="136"/>
      <c r="E119" s="136"/>
      <c r="F119" s="136"/>
      <c r="G119" s="136"/>
      <c r="H119" s="136"/>
      <c r="I119" s="136"/>
      <c r="J119" s="136"/>
      <c r="K119" s="136"/>
      <c r="L119" s="136"/>
      <c r="M119" s="136"/>
      <c r="N119" s="136"/>
      <c r="O119" s="136"/>
      <c r="P119" s="136"/>
      <c r="Q119" s="136"/>
    </row>
    <row r="120" spans="1:17" x14ac:dyDescent="0.3">
      <c r="A120" s="342" t="s">
        <v>554</v>
      </c>
      <c r="B120" s="288" t="s">
        <v>165</v>
      </c>
      <c r="C120" s="417">
        <v>902.50187129999995</v>
      </c>
      <c r="D120" s="136"/>
      <c r="E120" s="136"/>
      <c r="F120" s="136"/>
      <c r="G120" s="136"/>
      <c r="H120" s="136"/>
      <c r="I120" s="136"/>
      <c r="J120" s="136"/>
      <c r="K120" s="136"/>
      <c r="L120" s="136"/>
      <c r="M120" s="136"/>
      <c r="N120" s="136"/>
      <c r="O120" s="136"/>
      <c r="P120" s="136"/>
      <c r="Q120" s="136"/>
    </row>
    <row r="121" spans="1:17" ht="28.8" x14ac:dyDescent="0.3">
      <c r="A121" s="342" t="s">
        <v>557</v>
      </c>
      <c r="B121" s="288" t="s">
        <v>165</v>
      </c>
      <c r="C121" s="417">
        <v>1720.125552</v>
      </c>
      <c r="D121" s="136"/>
      <c r="E121" s="136"/>
      <c r="F121" s="136"/>
      <c r="G121" s="136"/>
      <c r="H121" s="136"/>
      <c r="I121" s="136"/>
      <c r="J121" s="136"/>
      <c r="K121" s="136"/>
      <c r="L121" s="136"/>
      <c r="M121" s="136"/>
      <c r="N121" s="136"/>
      <c r="O121" s="136"/>
      <c r="P121" s="136"/>
      <c r="Q121" s="136"/>
    </row>
    <row r="122" spans="1:17" x14ac:dyDescent="0.3">
      <c r="A122" s="342" t="s">
        <v>556</v>
      </c>
      <c r="B122" s="288" t="s">
        <v>165</v>
      </c>
      <c r="C122" s="417">
        <v>330.5</v>
      </c>
      <c r="D122" s="136"/>
      <c r="E122" s="136"/>
      <c r="F122" s="136"/>
      <c r="G122" s="136"/>
      <c r="H122" s="136"/>
      <c r="I122" s="136"/>
      <c r="J122" s="136"/>
      <c r="K122" s="136"/>
      <c r="L122" s="136"/>
      <c r="M122" s="136"/>
      <c r="N122" s="136"/>
      <c r="O122" s="136"/>
      <c r="P122" s="136"/>
      <c r="Q122" s="136"/>
    </row>
    <row r="123" spans="1:17" x14ac:dyDescent="0.3">
      <c r="A123" s="263" t="s">
        <v>558</v>
      </c>
      <c r="B123" s="288" t="s">
        <v>165</v>
      </c>
      <c r="C123" s="417">
        <v>56.343311326860125</v>
      </c>
      <c r="D123" s="136"/>
      <c r="E123" s="136"/>
      <c r="F123" s="136"/>
      <c r="G123" s="136"/>
      <c r="H123" s="136"/>
      <c r="I123" s="136"/>
      <c r="J123" s="136"/>
      <c r="K123" s="136"/>
      <c r="L123" s="136"/>
      <c r="M123" s="136"/>
      <c r="N123" s="136"/>
      <c r="O123" s="136"/>
      <c r="P123" s="136"/>
      <c r="Q123" s="136"/>
    </row>
    <row r="124" spans="1:17" ht="37.799999999999997" customHeight="1" x14ac:dyDescent="0.3">
      <c r="A124" s="1069" t="s">
        <v>1356</v>
      </c>
      <c r="B124" s="1069"/>
      <c r="C124" s="1070"/>
      <c r="D124" s="136"/>
      <c r="E124" s="136"/>
      <c r="F124" s="136"/>
      <c r="G124" s="136"/>
      <c r="H124" s="136"/>
      <c r="I124" s="136"/>
      <c r="J124" s="136"/>
      <c r="K124" s="136"/>
      <c r="L124" s="136"/>
      <c r="M124" s="136"/>
      <c r="N124" s="136"/>
      <c r="O124" s="136"/>
      <c r="P124" s="136"/>
      <c r="Q124" s="136"/>
    </row>
    <row r="125" spans="1:17" ht="25.8" customHeight="1" x14ac:dyDescent="0.3">
      <c r="A125" s="1054" t="s">
        <v>1357</v>
      </c>
      <c r="B125" s="1054"/>
      <c r="C125" s="1055"/>
      <c r="D125" s="136"/>
      <c r="E125" s="136"/>
      <c r="F125" s="136"/>
      <c r="G125" s="136"/>
      <c r="H125" s="136"/>
      <c r="I125" s="136"/>
      <c r="J125" s="136"/>
      <c r="K125" s="136"/>
      <c r="L125" s="136"/>
      <c r="M125" s="136"/>
      <c r="N125" s="136"/>
      <c r="O125" s="136"/>
      <c r="P125" s="136"/>
      <c r="Q125" s="136"/>
    </row>
    <row r="126" spans="1:17" x14ac:dyDescent="0.3">
      <c r="A126" s="136"/>
      <c r="B126" s="136"/>
      <c r="C126" s="136"/>
      <c r="D126" s="136"/>
      <c r="E126" s="136"/>
      <c r="F126" s="136"/>
      <c r="G126" s="136"/>
      <c r="H126" s="136"/>
      <c r="I126" s="136"/>
      <c r="J126" s="136"/>
      <c r="K126" s="136"/>
      <c r="L126" s="136"/>
      <c r="M126" s="136"/>
      <c r="N126" s="136"/>
      <c r="O126" s="136"/>
      <c r="P126" s="136"/>
      <c r="Q126" s="136"/>
    </row>
    <row r="127" spans="1:17" ht="15.6" thickBot="1" x14ac:dyDescent="0.35">
      <c r="A127" s="284" t="s">
        <v>1232</v>
      </c>
      <c r="B127" s="136"/>
      <c r="C127" s="136"/>
      <c r="D127" s="136"/>
      <c r="E127" s="348"/>
      <c r="F127" s="136"/>
      <c r="G127" s="136"/>
      <c r="H127" s="136"/>
      <c r="I127" s="136"/>
      <c r="J127" s="136"/>
      <c r="K127" s="136"/>
      <c r="L127" s="136"/>
      <c r="M127" s="136"/>
      <c r="N127" s="136"/>
      <c r="O127" s="136"/>
      <c r="P127" s="136"/>
      <c r="Q127" s="136"/>
    </row>
    <row r="128" spans="1:17" ht="16.2" x14ac:dyDescent="0.3">
      <c r="A128" s="208" t="s">
        <v>52</v>
      </c>
      <c r="B128" s="285" t="s">
        <v>130</v>
      </c>
      <c r="C128" s="286" t="s">
        <v>689</v>
      </c>
      <c r="D128" s="136"/>
      <c r="E128" s="136"/>
      <c r="F128" s="136"/>
      <c r="G128" s="136"/>
      <c r="H128" s="136"/>
      <c r="I128" s="136"/>
      <c r="J128" s="136"/>
      <c r="K128" s="136"/>
      <c r="L128" s="136"/>
      <c r="M128" s="136"/>
      <c r="N128" s="136"/>
      <c r="O128" s="136"/>
      <c r="P128" s="136"/>
      <c r="Q128" s="136"/>
    </row>
    <row r="129" spans="1:17" ht="30.6" x14ac:dyDescent="0.3">
      <c r="A129" s="299" t="s">
        <v>1231</v>
      </c>
      <c r="B129" s="300" t="s">
        <v>133</v>
      </c>
      <c r="C129" s="418">
        <v>1</v>
      </c>
      <c r="D129" s="290"/>
      <c r="E129" s="136"/>
      <c r="F129" s="136"/>
      <c r="G129" s="136"/>
      <c r="H129" s="136"/>
      <c r="I129" s="136"/>
      <c r="J129" s="136"/>
      <c r="K129" s="136"/>
      <c r="L129" s="136"/>
      <c r="M129" s="136"/>
      <c r="N129" s="136"/>
      <c r="O129" s="136"/>
      <c r="P129" s="136"/>
      <c r="Q129" s="136"/>
    </row>
    <row r="130" spans="1:17" ht="40.200000000000003" customHeight="1" x14ac:dyDescent="0.3">
      <c r="A130" s="1067" t="s">
        <v>1358</v>
      </c>
      <c r="B130" s="1067"/>
      <c r="C130" s="1068"/>
      <c r="D130" s="136"/>
      <c r="E130" s="136"/>
      <c r="F130" s="136"/>
      <c r="G130" s="136"/>
      <c r="H130" s="136"/>
      <c r="I130" s="136"/>
      <c r="J130" s="136"/>
      <c r="K130" s="136"/>
      <c r="L130" s="136"/>
      <c r="M130" s="136"/>
      <c r="N130" s="136"/>
      <c r="O130" s="136"/>
      <c r="P130" s="136"/>
      <c r="Q130" s="136"/>
    </row>
    <row r="131" spans="1:17" ht="27.6" customHeight="1" x14ac:dyDescent="0.3">
      <c r="A131" s="1067" t="s">
        <v>1359</v>
      </c>
      <c r="B131" s="1067"/>
      <c r="C131" s="1068"/>
      <c r="D131" s="136"/>
      <c r="E131" s="136"/>
      <c r="F131" s="136"/>
      <c r="G131" s="136"/>
      <c r="H131" s="136"/>
      <c r="I131" s="136"/>
      <c r="J131" s="136"/>
      <c r="K131" s="136"/>
      <c r="L131" s="136"/>
      <c r="M131" s="136"/>
      <c r="N131" s="136"/>
      <c r="O131" s="136"/>
      <c r="P131" s="136"/>
      <c r="Q131" s="136"/>
    </row>
    <row r="132" spans="1:17" x14ac:dyDescent="0.3">
      <c r="A132" s="136"/>
      <c r="B132" s="136"/>
      <c r="C132" s="136"/>
      <c r="D132" s="136"/>
      <c r="E132" s="136"/>
      <c r="F132" s="136"/>
      <c r="G132" s="136"/>
      <c r="H132" s="136"/>
      <c r="I132" s="136"/>
      <c r="J132" s="136"/>
      <c r="K132" s="136"/>
      <c r="L132" s="136"/>
      <c r="M132" s="136"/>
      <c r="N132" s="136"/>
      <c r="O132" s="136"/>
      <c r="P132" s="136"/>
      <c r="Q132" s="136"/>
    </row>
    <row r="133" spans="1:17" ht="15.6" x14ac:dyDescent="0.3">
      <c r="A133" s="284" t="s">
        <v>506</v>
      </c>
      <c r="B133" s="136"/>
      <c r="C133" s="136"/>
      <c r="D133" s="136"/>
      <c r="E133" s="136"/>
      <c r="F133" s="136"/>
      <c r="G133" s="136"/>
      <c r="H133" s="136"/>
      <c r="I133" s="136"/>
      <c r="J133" s="136"/>
      <c r="K133" s="136"/>
      <c r="L133" s="136"/>
      <c r="M133" s="136"/>
      <c r="N133" s="136"/>
      <c r="O133" s="136"/>
      <c r="P133" s="136"/>
      <c r="Q133" s="136"/>
    </row>
    <row r="134" spans="1:17" ht="28.8" x14ac:dyDescent="0.3">
      <c r="A134" s="208" t="s">
        <v>507</v>
      </c>
      <c r="B134" s="285" t="s">
        <v>130</v>
      </c>
      <c r="C134" s="285" t="s">
        <v>113</v>
      </c>
      <c r="D134" s="285" t="s">
        <v>114</v>
      </c>
      <c r="E134" s="285" t="s">
        <v>115</v>
      </c>
      <c r="F134" s="285" t="s">
        <v>463</v>
      </c>
      <c r="G134" s="285" t="s">
        <v>117</v>
      </c>
      <c r="H134" s="285" t="s">
        <v>385</v>
      </c>
      <c r="I134" s="285" t="s">
        <v>464</v>
      </c>
      <c r="J134" s="285" t="s">
        <v>119</v>
      </c>
      <c r="K134" s="285" t="s">
        <v>118</v>
      </c>
      <c r="L134" s="285" t="s">
        <v>116</v>
      </c>
      <c r="M134" s="285" t="s">
        <v>465</v>
      </c>
      <c r="N134" s="286" t="s">
        <v>382</v>
      </c>
      <c r="O134" s="348"/>
      <c r="P134" s="136"/>
      <c r="Q134" s="136"/>
    </row>
    <row r="135" spans="1:17" x14ac:dyDescent="0.3">
      <c r="A135" s="287" t="s">
        <v>500</v>
      </c>
      <c r="B135" s="288" t="s">
        <v>1</v>
      </c>
      <c r="C135" s="228" t="s">
        <v>112</v>
      </c>
      <c r="D135" s="228" t="s">
        <v>120</v>
      </c>
      <c r="E135" s="229" t="s">
        <v>120</v>
      </c>
      <c r="F135" s="229" t="s">
        <v>120</v>
      </c>
      <c r="G135" s="229" t="s">
        <v>112</v>
      </c>
      <c r="H135" s="229" t="s">
        <v>120</v>
      </c>
      <c r="I135" s="229" t="s">
        <v>112</v>
      </c>
      <c r="J135" s="229" t="s">
        <v>112</v>
      </c>
      <c r="K135" s="229" t="s">
        <v>112</v>
      </c>
      <c r="L135" s="229" t="s">
        <v>120</v>
      </c>
      <c r="M135" s="229" t="s">
        <v>112</v>
      </c>
      <c r="N135" s="301" t="s">
        <v>112</v>
      </c>
      <c r="O135" s="136"/>
      <c r="P135" s="136"/>
      <c r="Q135" s="136"/>
    </row>
    <row r="136" spans="1:17" x14ac:dyDescent="0.3">
      <c r="A136" s="287" t="s">
        <v>502</v>
      </c>
      <c r="B136" s="288" t="s">
        <v>1</v>
      </c>
      <c r="C136" s="228" t="s">
        <v>112</v>
      </c>
      <c r="D136" s="228" t="s">
        <v>112</v>
      </c>
      <c r="E136" s="229" t="s">
        <v>120</v>
      </c>
      <c r="F136" s="229" t="s">
        <v>120</v>
      </c>
      <c r="G136" s="229" t="s">
        <v>112</v>
      </c>
      <c r="H136" s="229" t="s">
        <v>112</v>
      </c>
      <c r="I136" s="229" t="s">
        <v>112</v>
      </c>
      <c r="J136" s="229" t="s">
        <v>112</v>
      </c>
      <c r="K136" s="229" t="s">
        <v>112</v>
      </c>
      <c r="L136" s="229" t="s">
        <v>120</v>
      </c>
      <c r="M136" s="229" t="s">
        <v>112</v>
      </c>
      <c r="N136" s="301" t="s">
        <v>112</v>
      </c>
      <c r="O136" s="136"/>
      <c r="P136" s="136"/>
      <c r="Q136" s="136"/>
    </row>
    <row r="137" spans="1:17" x14ac:dyDescent="0.3">
      <c r="A137" s="287" t="s">
        <v>503</v>
      </c>
      <c r="B137" s="288" t="s">
        <v>1</v>
      </c>
      <c r="C137" s="228" t="s">
        <v>112</v>
      </c>
      <c r="D137" s="228" t="s">
        <v>120</v>
      </c>
      <c r="E137" s="229" t="s">
        <v>112</v>
      </c>
      <c r="F137" s="229" t="s">
        <v>112</v>
      </c>
      <c r="G137" s="229" t="s">
        <v>112</v>
      </c>
      <c r="H137" s="229" t="s">
        <v>120</v>
      </c>
      <c r="I137" s="229" t="s">
        <v>112</v>
      </c>
      <c r="J137" s="229" t="s">
        <v>120</v>
      </c>
      <c r="K137" s="229" t="s">
        <v>112</v>
      </c>
      <c r="L137" s="229" t="s">
        <v>112</v>
      </c>
      <c r="M137" s="229" t="s">
        <v>112</v>
      </c>
      <c r="N137" s="301" t="s">
        <v>112</v>
      </c>
      <c r="O137" s="136"/>
      <c r="P137" s="136"/>
      <c r="Q137" s="136"/>
    </row>
    <row r="138" spans="1:17" ht="16.2" x14ac:dyDescent="0.3">
      <c r="A138" s="287" t="s">
        <v>599</v>
      </c>
      <c r="B138" s="288" t="s">
        <v>1</v>
      </c>
      <c r="C138" s="228" t="s">
        <v>112</v>
      </c>
      <c r="D138" s="228" t="s">
        <v>112</v>
      </c>
      <c r="E138" s="229" t="s">
        <v>112</v>
      </c>
      <c r="F138" s="229" t="s">
        <v>112</v>
      </c>
      <c r="G138" s="229" t="s">
        <v>112</v>
      </c>
      <c r="H138" s="229" t="s">
        <v>112</v>
      </c>
      <c r="I138" s="229" t="s">
        <v>112</v>
      </c>
      <c r="J138" s="229" t="s">
        <v>112</v>
      </c>
      <c r="K138" s="229" t="s">
        <v>112</v>
      </c>
      <c r="L138" s="229" t="s">
        <v>112</v>
      </c>
      <c r="M138" s="229" t="s">
        <v>112</v>
      </c>
      <c r="N138" s="301" t="s">
        <v>112</v>
      </c>
      <c r="O138" s="136"/>
      <c r="P138" s="136"/>
      <c r="Q138" s="136"/>
    </row>
    <row r="139" spans="1:17" x14ac:dyDescent="0.3">
      <c r="A139" s="287" t="s">
        <v>504</v>
      </c>
      <c r="B139" s="288" t="s">
        <v>1</v>
      </c>
      <c r="C139" s="228" t="s">
        <v>112</v>
      </c>
      <c r="D139" s="228" t="s">
        <v>120</v>
      </c>
      <c r="E139" s="229" t="s">
        <v>112</v>
      </c>
      <c r="F139" s="229" t="s">
        <v>120</v>
      </c>
      <c r="G139" s="229" t="s">
        <v>120</v>
      </c>
      <c r="H139" s="229" t="s">
        <v>112</v>
      </c>
      <c r="I139" s="229" t="s">
        <v>120</v>
      </c>
      <c r="J139" s="229" t="s">
        <v>120</v>
      </c>
      <c r="K139" s="229" t="s">
        <v>120</v>
      </c>
      <c r="L139" s="229" t="s">
        <v>112</v>
      </c>
      <c r="M139" s="229" t="s">
        <v>112</v>
      </c>
      <c r="N139" s="301" t="s">
        <v>112</v>
      </c>
      <c r="O139" s="136"/>
      <c r="P139" s="136"/>
      <c r="Q139" s="136"/>
    </row>
    <row r="140" spans="1:17" x14ac:dyDescent="0.3">
      <c r="A140" s="287" t="s">
        <v>505</v>
      </c>
      <c r="B140" s="288" t="s">
        <v>1</v>
      </c>
      <c r="C140" s="228" t="s">
        <v>120</v>
      </c>
      <c r="D140" s="228" t="s">
        <v>120</v>
      </c>
      <c r="E140" s="229" t="s">
        <v>120</v>
      </c>
      <c r="F140" s="229" t="s">
        <v>120</v>
      </c>
      <c r="G140" s="229" t="s">
        <v>120</v>
      </c>
      <c r="H140" s="229" t="s">
        <v>120</v>
      </c>
      <c r="I140" s="229" t="s">
        <v>120</v>
      </c>
      <c r="J140" s="229" t="s">
        <v>120</v>
      </c>
      <c r="K140" s="229" t="s">
        <v>120</v>
      </c>
      <c r="L140" s="229" t="s">
        <v>120</v>
      </c>
      <c r="M140" s="229" t="s">
        <v>120</v>
      </c>
      <c r="N140" s="301" t="s">
        <v>120</v>
      </c>
      <c r="O140" s="136"/>
      <c r="P140" s="136"/>
      <c r="Q140" s="136"/>
    </row>
    <row r="141" spans="1:17" ht="16.2" x14ac:dyDescent="0.3">
      <c r="A141" s="302" t="s">
        <v>600</v>
      </c>
      <c r="B141" s="303" t="s">
        <v>1</v>
      </c>
      <c r="C141" s="304" t="s">
        <v>112</v>
      </c>
      <c r="D141" s="304" t="s">
        <v>112</v>
      </c>
      <c r="E141" s="305" t="s">
        <v>112</v>
      </c>
      <c r="F141" s="305" t="s">
        <v>112</v>
      </c>
      <c r="G141" s="305" t="s">
        <v>112</v>
      </c>
      <c r="H141" s="305" t="s">
        <v>112</v>
      </c>
      <c r="I141" s="305" t="s">
        <v>112</v>
      </c>
      <c r="J141" s="305" t="s">
        <v>112</v>
      </c>
      <c r="K141" s="305" t="s">
        <v>112</v>
      </c>
      <c r="L141" s="305" t="s">
        <v>112</v>
      </c>
      <c r="M141" s="305" t="s">
        <v>112</v>
      </c>
      <c r="N141" s="306" t="s">
        <v>112</v>
      </c>
      <c r="O141" s="136"/>
      <c r="P141" s="136"/>
      <c r="Q141" s="136"/>
    </row>
    <row r="142" spans="1:17" ht="14.4" customHeight="1" x14ac:dyDescent="0.3">
      <c r="A142" s="1085" t="s">
        <v>1360</v>
      </c>
      <c r="B142" s="1085"/>
      <c r="C142" s="1085"/>
      <c r="D142" s="1085"/>
      <c r="E142" s="1085"/>
      <c r="F142" s="1085"/>
      <c r="G142" s="1085"/>
      <c r="H142" s="1085"/>
      <c r="I142" s="1085"/>
      <c r="J142" s="1085"/>
      <c r="K142" s="1085"/>
      <c r="L142" s="1085"/>
      <c r="M142" s="1085"/>
      <c r="N142" s="1086"/>
      <c r="O142" s="136"/>
      <c r="P142" s="136"/>
      <c r="Q142" s="136"/>
    </row>
    <row r="143" spans="1:17" ht="14.4" customHeight="1" x14ac:dyDescent="0.3">
      <c r="A143" s="1063" t="s">
        <v>1361</v>
      </c>
      <c r="B143" s="1063"/>
      <c r="C143" s="1063"/>
      <c r="D143" s="1063"/>
      <c r="E143" s="1063"/>
      <c r="F143" s="1063"/>
      <c r="G143" s="1063"/>
      <c r="H143" s="1063"/>
      <c r="I143" s="1063"/>
      <c r="J143" s="1063"/>
      <c r="K143" s="1063"/>
      <c r="L143" s="1063"/>
      <c r="M143" s="1063"/>
      <c r="N143" s="1064"/>
      <c r="O143" s="136"/>
      <c r="P143" s="136"/>
      <c r="Q143" s="136"/>
    </row>
    <row r="144" spans="1:17" ht="14.4" customHeight="1" x14ac:dyDescent="0.3">
      <c r="A144" s="1087" t="s">
        <v>1362</v>
      </c>
      <c r="B144" s="1087"/>
      <c r="C144" s="1087"/>
      <c r="D144" s="1087"/>
      <c r="E144" s="1087"/>
      <c r="F144" s="1087"/>
      <c r="G144" s="1087"/>
      <c r="H144" s="1087"/>
      <c r="I144" s="1087"/>
      <c r="J144" s="1087"/>
      <c r="K144" s="1087"/>
      <c r="L144" s="1087"/>
      <c r="M144" s="1087"/>
      <c r="N144" s="1088"/>
      <c r="O144" s="136"/>
      <c r="P144" s="136"/>
      <c r="Q144" s="136"/>
    </row>
    <row r="145" spans="1:17" x14ac:dyDescent="0.3">
      <c r="A145" s="136"/>
      <c r="B145" s="136"/>
      <c r="C145" s="136"/>
      <c r="D145" s="136"/>
      <c r="E145" s="136"/>
      <c r="F145" s="136"/>
      <c r="G145" s="136"/>
      <c r="H145" s="136"/>
      <c r="I145" s="136"/>
      <c r="J145" s="136"/>
      <c r="K145" s="136"/>
      <c r="L145" s="136"/>
      <c r="M145" s="136"/>
      <c r="N145" s="136"/>
      <c r="O145" s="136"/>
      <c r="P145" s="136"/>
      <c r="Q145" s="136"/>
    </row>
    <row r="146" spans="1:17" ht="18.600000000000001" thickBot="1" x14ac:dyDescent="0.4">
      <c r="A146" s="284" t="s">
        <v>576</v>
      </c>
      <c r="B146" s="136"/>
      <c r="C146" s="136"/>
      <c r="D146" s="368"/>
      <c r="E146" s="367"/>
      <c r="F146" s="369"/>
      <c r="G146" s="370"/>
      <c r="H146" s="371"/>
      <c r="I146" s="371"/>
      <c r="J146" s="371"/>
      <c r="K146" s="371"/>
      <c r="L146" s="371"/>
      <c r="M146" s="371"/>
      <c r="N146" s="136"/>
      <c r="O146" s="136"/>
      <c r="P146" s="136"/>
      <c r="Q146" s="136"/>
    </row>
    <row r="147" spans="1:17" ht="28.8" x14ac:dyDescent="0.3">
      <c r="A147" s="208" t="s">
        <v>162</v>
      </c>
      <c r="B147" s="285" t="s">
        <v>130</v>
      </c>
      <c r="C147" s="285" t="s">
        <v>113</v>
      </c>
      <c r="D147" s="285" t="s">
        <v>114</v>
      </c>
      <c r="E147" s="285" t="s">
        <v>115</v>
      </c>
      <c r="F147" s="285" t="s">
        <v>463</v>
      </c>
      <c r="G147" s="285" t="s">
        <v>117</v>
      </c>
      <c r="H147" s="285" t="s">
        <v>385</v>
      </c>
      <c r="I147" s="285" t="s">
        <v>464</v>
      </c>
      <c r="J147" s="285" t="s">
        <v>119</v>
      </c>
      <c r="K147" s="285" t="s">
        <v>118</v>
      </c>
      <c r="L147" s="285" t="s">
        <v>116</v>
      </c>
      <c r="M147" s="285" t="s">
        <v>465</v>
      </c>
      <c r="N147" s="286" t="s">
        <v>382</v>
      </c>
      <c r="O147" s="136"/>
      <c r="P147" s="136"/>
      <c r="Q147" s="136"/>
    </row>
    <row r="148" spans="1:17" ht="16.2" x14ac:dyDescent="0.3">
      <c r="A148" s="372" t="s">
        <v>597</v>
      </c>
      <c r="B148" s="288" t="s">
        <v>133</v>
      </c>
      <c r="C148" s="122">
        <v>7.1428571428571425E-2</v>
      </c>
      <c r="D148" s="257"/>
      <c r="E148" s="257">
        <v>0.14285714285714285</v>
      </c>
      <c r="F148" s="257"/>
      <c r="G148" s="257"/>
      <c r="H148" s="257"/>
      <c r="I148" s="257"/>
      <c r="J148" s="257"/>
      <c r="K148" s="257"/>
      <c r="L148" s="257"/>
      <c r="M148" s="373"/>
      <c r="N148" s="569"/>
      <c r="O148" s="136"/>
      <c r="P148" s="136"/>
      <c r="Q148" s="136"/>
    </row>
    <row r="149" spans="1:17" ht="16.2" x14ac:dyDescent="0.3">
      <c r="A149" s="372" t="s">
        <v>598</v>
      </c>
      <c r="B149" s="288" t="s">
        <v>133</v>
      </c>
      <c r="C149" s="375">
        <v>0.5</v>
      </c>
      <c r="D149" s="376"/>
      <c r="E149" s="376">
        <v>0.2857142857142857</v>
      </c>
      <c r="F149" s="376"/>
      <c r="G149" s="376"/>
      <c r="H149" s="376"/>
      <c r="I149" s="376"/>
      <c r="J149" s="376"/>
      <c r="K149" s="376"/>
      <c r="L149" s="376"/>
      <c r="M149" s="374"/>
      <c r="N149" s="570"/>
      <c r="O149" s="136"/>
      <c r="P149" s="136"/>
      <c r="Q149" s="136"/>
    </row>
    <row r="150" spans="1:17" x14ac:dyDescent="0.3">
      <c r="A150" s="1079" t="s">
        <v>1363</v>
      </c>
      <c r="B150" s="1079"/>
      <c r="C150" s="1079"/>
      <c r="D150" s="1079"/>
      <c r="E150" s="1079"/>
      <c r="F150" s="1079"/>
      <c r="G150" s="1079"/>
      <c r="H150" s="1079"/>
      <c r="I150" s="1079"/>
      <c r="J150" s="1079"/>
      <c r="K150" s="1079"/>
      <c r="L150" s="1079"/>
      <c r="M150" s="1079"/>
      <c r="N150" s="1080"/>
      <c r="O150" s="136"/>
      <c r="P150" s="136"/>
      <c r="Q150" s="136"/>
    </row>
    <row r="151" spans="1:17" x14ac:dyDescent="0.3">
      <c r="A151" s="1074" t="s">
        <v>1364</v>
      </c>
      <c r="B151" s="1074"/>
      <c r="C151" s="1074"/>
      <c r="D151" s="1074"/>
      <c r="E151" s="1074"/>
      <c r="F151" s="1074"/>
      <c r="G151" s="1074"/>
      <c r="H151" s="1074"/>
      <c r="I151" s="1074"/>
      <c r="J151" s="1074"/>
      <c r="K151" s="1074"/>
      <c r="L151" s="1074"/>
      <c r="M151" s="1074"/>
      <c r="N151" s="1075"/>
      <c r="O151" s="136"/>
      <c r="P151" s="136"/>
      <c r="Q151" s="136"/>
    </row>
    <row r="152" spans="1:17" x14ac:dyDescent="0.3">
      <c r="A152" s="1076" t="s">
        <v>1365</v>
      </c>
      <c r="B152" s="1076"/>
      <c r="C152" s="1076"/>
      <c r="D152" s="1076"/>
      <c r="E152" s="1076"/>
      <c r="F152" s="1076"/>
      <c r="G152" s="1076"/>
      <c r="H152" s="1076"/>
      <c r="I152" s="1076"/>
      <c r="J152" s="1076"/>
      <c r="K152" s="1076"/>
      <c r="L152" s="1076"/>
      <c r="M152" s="1076"/>
      <c r="N152" s="1077"/>
      <c r="O152" s="136"/>
      <c r="P152" s="136"/>
      <c r="Q152" s="136"/>
    </row>
    <row r="153" spans="1:17" x14ac:dyDescent="0.3">
      <c r="A153" s="136"/>
      <c r="B153" s="136"/>
      <c r="C153" s="136"/>
      <c r="D153" s="136"/>
      <c r="E153" s="136"/>
      <c r="F153" s="136"/>
      <c r="G153" s="136"/>
      <c r="H153" s="136"/>
      <c r="I153" s="136"/>
      <c r="J153" s="136"/>
      <c r="K153" s="136"/>
      <c r="L153" s="136"/>
      <c r="M153" s="136"/>
      <c r="N153" s="136"/>
      <c r="O153" s="136"/>
      <c r="P153" s="136"/>
      <c r="Q153" s="136"/>
    </row>
    <row r="154" spans="1:17" x14ac:dyDescent="0.3">
      <c r="A154" s="136"/>
      <c r="B154" s="136"/>
      <c r="C154" s="136"/>
      <c r="D154" s="136"/>
      <c r="E154" s="136"/>
      <c r="F154" s="136"/>
      <c r="G154" s="136"/>
      <c r="H154" s="136"/>
      <c r="I154" s="136"/>
      <c r="J154" s="136"/>
      <c r="K154" s="136"/>
      <c r="L154" s="136"/>
      <c r="M154" s="136"/>
      <c r="N154" s="136"/>
      <c r="O154" s="136"/>
      <c r="P154" s="136"/>
      <c r="Q154" s="136"/>
    </row>
    <row r="155" spans="1:17" x14ac:dyDescent="0.3">
      <c r="A155" s="136"/>
      <c r="B155" s="136"/>
      <c r="C155" s="136"/>
      <c r="D155" s="136"/>
      <c r="E155" s="136"/>
      <c r="F155" s="136"/>
      <c r="G155" s="136"/>
      <c r="H155" s="136"/>
      <c r="I155" s="136"/>
      <c r="J155" s="136"/>
      <c r="K155" s="136"/>
      <c r="L155" s="136"/>
      <c r="M155" s="136"/>
      <c r="N155" s="136"/>
      <c r="O155" s="136"/>
      <c r="P155" s="136"/>
      <c r="Q155" s="136"/>
    </row>
    <row r="156" spans="1:17" x14ac:dyDescent="0.3">
      <c r="A156" s="136"/>
      <c r="B156" s="136"/>
      <c r="C156" s="136"/>
      <c r="D156" s="136"/>
      <c r="E156" s="136"/>
      <c r="F156" s="136"/>
      <c r="G156" s="136"/>
      <c r="H156" s="136"/>
      <c r="I156" s="136"/>
      <c r="J156" s="136"/>
      <c r="K156" s="136"/>
      <c r="L156" s="136"/>
      <c r="M156" s="136"/>
      <c r="N156" s="136"/>
      <c r="O156" s="136"/>
      <c r="P156" s="136"/>
      <c r="Q156" s="136"/>
    </row>
  </sheetData>
  <sheetProtection algorithmName="SHA-512" hashValue="9dGM6eedeCB1CZyTCcSzQ52MmgJxmSKlA53sKiYnMejBw2sWNFnyhVxife841cTXP+arx9nQfkKktQXwQBsq2Q==" saltValue="BH+ywdaJqLxM+anJ9ftb7g==" spinCount="100000" sheet="1" objects="1" scenarios="1" sort="0"/>
  <mergeCells count="29">
    <mergeCell ref="A151:N151"/>
    <mergeCell ref="A152:N152"/>
    <mergeCell ref="A33:O33"/>
    <mergeCell ref="A34:O34"/>
    <mergeCell ref="A150:N150"/>
    <mergeCell ref="A48:O48"/>
    <mergeCell ref="A61:O61"/>
    <mergeCell ref="A62:O62"/>
    <mergeCell ref="A69:O69"/>
    <mergeCell ref="A70:O70"/>
    <mergeCell ref="A83:O83"/>
    <mergeCell ref="A84:O84"/>
    <mergeCell ref="A91:O91"/>
    <mergeCell ref="A142:N142"/>
    <mergeCell ref="A144:N144"/>
    <mergeCell ref="A92:O92"/>
    <mergeCell ref="B2:H10"/>
    <mergeCell ref="A29:O29"/>
    <mergeCell ref="A30:O30"/>
    <mergeCell ref="A31:O31"/>
    <mergeCell ref="A32:O32"/>
    <mergeCell ref="A143:N143"/>
    <mergeCell ref="A98:C98"/>
    <mergeCell ref="A103:C103"/>
    <mergeCell ref="A112:C112"/>
    <mergeCell ref="A124:C124"/>
    <mergeCell ref="A125:C125"/>
    <mergeCell ref="A130:C130"/>
    <mergeCell ref="A131:C131"/>
  </mergeCells>
  <hyperlinks>
    <hyperlink ref="A5" location="'Cover Page &amp; Directory'!A9" display="Go back to Directory" xr:uid="{2A734AB6-D4EC-4BC1-993C-78D676CDC4C1}"/>
  </hyperlink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2B1B-2661-4DAB-9D2D-AE715D26B105}">
  <sheetPr>
    <tabColor rgb="FF0075C9"/>
  </sheetPr>
  <dimension ref="A1:G92"/>
  <sheetViews>
    <sheetView workbookViewId="0">
      <selection activeCell="H1" sqref="H1"/>
    </sheetView>
  </sheetViews>
  <sheetFormatPr defaultColWidth="8.88671875" defaultRowHeight="14.4" x14ac:dyDescent="0.3"/>
  <cols>
    <col min="1" max="1" width="40.6640625" style="3" customWidth="1"/>
    <col min="2" max="5" width="23.88671875" style="3" customWidth="1"/>
    <col min="6" max="7" width="13.44140625" style="3" customWidth="1"/>
    <col min="8" max="16384" width="8.88671875" style="3"/>
  </cols>
  <sheetData>
    <row r="1" spans="1:7" ht="15" x14ac:dyDescent="0.35">
      <c r="A1" s="61" t="s">
        <v>4</v>
      </c>
      <c r="B1" s="283"/>
      <c r="C1" s="136"/>
      <c r="D1" s="136"/>
      <c r="E1" s="136"/>
      <c r="F1" s="136"/>
      <c r="G1" s="136"/>
    </row>
    <row r="2" spans="1:7" ht="15" customHeight="1" x14ac:dyDescent="0.35">
      <c r="A2" s="61" t="s">
        <v>1138</v>
      </c>
      <c r="B2" s="1033" t="s">
        <v>1146</v>
      </c>
      <c r="C2" s="1034"/>
      <c r="D2" s="1034"/>
      <c r="E2" s="1034"/>
      <c r="F2" s="780"/>
      <c r="G2" s="780"/>
    </row>
    <row r="3" spans="1:7" ht="27" x14ac:dyDescent="0.3">
      <c r="A3" s="747">
        <v>2023</v>
      </c>
      <c r="B3" s="1033"/>
      <c r="C3" s="1034"/>
      <c r="D3" s="1034"/>
      <c r="E3" s="1034"/>
      <c r="F3" s="780"/>
      <c r="G3" s="780"/>
    </row>
    <row r="4" spans="1:7" ht="15" x14ac:dyDescent="0.3">
      <c r="A4" s="55" t="s">
        <v>1144</v>
      </c>
      <c r="B4" s="1033"/>
      <c r="C4" s="1034"/>
      <c r="D4" s="1034"/>
      <c r="E4" s="1034"/>
      <c r="F4" s="780"/>
      <c r="G4" s="780"/>
    </row>
    <row r="5" spans="1:7" x14ac:dyDescent="0.3">
      <c r="A5" s="825" t="s">
        <v>456</v>
      </c>
      <c r="B5" s="1033"/>
      <c r="C5" s="1034"/>
      <c r="D5" s="1034"/>
      <c r="E5" s="1034"/>
      <c r="F5" s="780"/>
      <c r="G5" s="780"/>
    </row>
    <row r="6" spans="1:7" x14ac:dyDescent="0.3">
      <c r="A6" s="264"/>
      <c r="B6" s="1033"/>
      <c r="C6" s="1034"/>
      <c r="D6" s="1034"/>
      <c r="E6" s="1034"/>
      <c r="F6" s="780"/>
      <c r="G6" s="780"/>
    </row>
    <row r="7" spans="1:7" x14ac:dyDescent="0.3">
      <c r="A7" s="264"/>
      <c r="B7" s="1033"/>
      <c r="C7" s="1034"/>
      <c r="D7" s="1034"/>
      <c r="E7" s="1034"/>
      <c r="F7" s="780"/>
      <c r="G7" s="780"/>
    </row>
    <row r="8" spans="1:7" x14ac:dyDescent="0.3">
      <c r="A8" s="264"/>
      <c r="B8" s="1033"/>
      <c r="C8" s="1034"/>
      <c r="D8" s="1034"/>
      <c r="E8" s="1034"/>
      <c r="F8" s="780"/>
      <c r="G8" s="780"/>
    </row>
    <row r="9" spans="1:7" x14ac:dyDescent="0.3">
      <c r="A9" s="264"/>
      <c r="B9" s="1033"/>
      <c r="C9" s="1034"/>
      <c r="D9" s="1034"/>
      <c r="E9" s="1034"/>
      <c r="F9" s="780"/>
      <c r="G9" s="780"/>
    </row>
    <row r="10" spans="1:7" x14ac:dyDescent="0.3">
      <c r="A10" s="264"/>
      <c r="B10" s="1033"/>
      <c r="C10" s="1034"/>
      <c r="D10" s="1034"/>
      <c r="E10" s="1034"/>
      <c r="F10" s="780"/>
      <c r="G10" s="780"/>
    </row>
    <row r="11" spans="1:7" x14ac:dyDescent="0.3">
      <c r="A11" s="264"/>
      <c r="B11" s="1033"/>
      <c r="C11" s="1034"/>
      <c r="D11" s="1034"/>
      <c r="E11" s="1034"/>
      <c r="F11" s="780"/>
      <c r="G11" s="780"/>
    </row>
    <row r="12" spans="1:7" x14ac:dyDescent="0.3">
      <c r="A12" s="264"/>
      <c r="B12" s="1033"/>
      <c r="C12" s="1034"/>
      <c r="D12" s="1034"/>
      <c r="E12" s="1034"/>
      <c r="F12" s="780"/>
      <c r="G12" s="780"/>
    </row>
    <row r="13" spans="1:7" x14ac:dyDescent="0.3">
      <c r="A13" s="264"/>
      <c r="B13" s="1033"/>
      <c r="C13" s="1034"/>
      <c r="D13" s="1034"/>
      <c r="E13" s="1034"/>
      <c r="F13" s="780"/>
      <c r="G13" s="780"/>
    </row>
    <row r="14" spans="1:7" x14ac:dyDescent="0.3">
      <c r="A14" s="264"/>
      <c r="B14" s="1033"/>
      <c r="C14" s="1034"/>
      <c r="D14" s="1034"/>
      <c r="E14" s="1034"/>
      <c r="F14" s="780"/>
      <c r="G14" s="780"/>
    </row>
    <row r="15" spans="1:7" ht="28.5" customHeight="1" x14ac:dyDescent="0.3">
      <c r="A15" s="264"/>
      <c r="B15" s="1033"/>
      <c r="C15" s="1034"/>
      <c r="D15" s="1034"/>
      <c r="E15" s="1034"/>
      <c r="F15" s="780"/>
      <c r="G15" s="780"/>
    </row>
    <row r="16" spans="1:7" ht="15.6" thickBot="1" x14ac:dyDescent="0.35">
      <c r="A16" s="284" t="s">
        <v>508</v>
      </c>
      <c r="B16" s="136"/>
      <c r="C16" s="136"/>
      <c r="D16" s="136"/>
      <c r="E16" s="136"/>
      <c r="F16" s="136"/>
      <c r="G16" s="94"/>
    </row>
    <row r="17" spans="1:7" x14ac:dyDescent="0.3">
      <c r="A17" s="208" t="s">
        <v>53</v>
      </c>
      <c r="B17" s="285" t="s">
        <v>130</v>
      </c>
      <c r="C17" s="285" t="s">
        <v>0</v>
      </c>
      <c r="D17" s="95" t="s">
        <v>319</v>
      </c>
      <c r="E17" s="1158" t="s">
        <v>445</v>
      </c>
      <c r="F17" s="348"/>
      <c r="G17" s="94"/>
    </row>
    <row r="18" spans="1:7" ht="16.2" x14ac:dyDescent="0.3">
      <c r="A18" s="287" t="s">
        <v>807</v>
      </c>
      <c r="B18" s="288" t="s">
        <v>133</v>
      </c>
      <c r="C18" s="312">
        <v>0.4</v>
      </c>
      <c r="D18" s="313"/>
      <c r="E18" s="317">
        <v>0.4</v>
      </c>
      <c r="F18" s="136"/>
      <c r="G18" s="94"/>
    </row>
    <row r="19" spans="1:7" x14ac:dyDescent="0.3">
      <c r="A19" s="308" t="s">
        <v>824</v>
      </c>
      <c r="B19" s="288" t="s">
        <v>1214</v>
      </c>
      <c r="C19" s="320">
        <v>0</v>
      </c>
      <c r="D19" s="228">
        <v>0</v>
      </c>
      <c r="E19" s="319">
        <v>0</v>
      </c>
      <c r="F19" s="136"/>
      <c r="G19" s="94"/>
    </row>
    <row r="20" spans="1:7" x14ac:dyDescent="0.3">
      <c r="A20" s="308" t="s">
        <v>825</v>
      </c>
      <c r="B20" s="288" t="s">
        <v>1214</v>
      </c>
      <c r="C20" s="320">
        <v>0</v>
      </c>
      <c r="D20" s="228">
        <v>0</v>
      </c>
      <c r="E20" s="319">
        <v>0</v>
      </c>
      <c r="F20" s="136"/>
      <c r="G20" s="94"/>
    </row>
    <row r="21" spans="1:7" x14ac:dyDescent="0.3">
      <c r="A21" s="308" t="s">
        <v>826</v>
      </c>
      <c r="B21" s="288" t="s">
        <v>1214</v>
      </c>
      <c r="C21" s="320">
        <v>4</v>
      </c>
      <c r="D21" s="228">
        <v>0</v>
      </c>
      <c r="E21" s="319">
        <v>4</v>
      </c>
      <c r="F21" s="136"/>
      <c r="G21" s="94"/>
    </row>
    <row r="22" spans="1:7" x14ac:dyDescent="0.3">
      <c r="A22" s="308" t="s">
        <v>515</v>
      </c>
      <c r="B22" s="288" t="s">
        <v>1214</v>
      </c>
      <c r="C22" s="320">
        <v>0</v>
      </c>
      <c r="D22" s="228">
        <v>0</v>
      </c>
      <c r="E22" s="319">
        <v>0</v>
      </c>
      <c r="F22" s="136"/>
      <c r="G22" s="94"/>
    </row>
    <row r="23" spans="1:7" x14ac:dyDescent="0.3">
      <c r="A23" s="308" t="s">
        <v>516</v>
      </c>
      <c r="B23" s="288" t="s">
        <v>1214</v>
      </c>
      <c r="C23" s="320">
        <v>0</v>
      </c>
      <c r="D23" s="228">
        <v>0</v>
      </c>
      <c r="E23" s="319">
        <v>0</v>
      </c>
      <c r="F23" s="136"/>
      <c r="G23" s="94"/>
    </row>
    <row r="24" spans="1:7" x14ac:dyDescent="0.3">
      <c r="A24" s="308" t="s">
        <v>517</v>
      </c>
      <c r="B24" s="288" t="s">
        <v>1214</v>
      </c>
      <c r="C24" s="320">
        <v>6</v>
      </c>
      <c r="D24" s="228">
        <v>0</v>
      </c>
      <c r="E24" s="319">
        <v>6</v>
      </c>
      <c r="F24" s="136"/>
      <c r="G24" s="94"/>
    </row>
    <row r="25" spans="1:7" ht="16.2" x14ac:dyDescent="0.3">
      <c r="A25" s="287" t="s">
        <v>1233</v>
      </c>
      <c r="B25" s="288" t="s">
        <v>133</v>
      </c>
      <c r="C25" s="312">
        <v>0.375</v>
      </c>
      <c r="D25" s="313"/>
      <c r="E25" s="317">
        <v>0.375</v>
      </c>
      <c r="F25" s="136"/>
      <c r="G25" s="94"/>
    </row>
    <row r="26" spans="1:7" x14ac:dyDescent="0.3">
      <c r="A26" s="308" t="s">
        <v>808</v>
      </c>
      <c r="B26" s="288" t="s">
        <v>1214</v>
      </c>
      <c r="C26" s="320">
        <v>0</v>
      </c>
      <c r="D26" s="228">
        <v>0</v>
      </c>
      <c r="E26" s="319">
        <v>0</v>
      </c>
      <c r="F26" s="136"/>
      <c r="G26" s="94"/>
    </row>
    <row r="27" spans="1:7" x14ac:dyDescent="0.3">
      <c r="A27" s="308" t="s">
        <v>809</v>
      </c>
      <c r="B27" s="288" t="s">
        <v>1214</v>
      </c>
      <c r="C27" s="320">
        <v>3</v>
      </c>
      <c r="D27" s="228">
        <v>0</v>
      </c>
      <c r="E27" s="319">
        <v>3</v>
      </c>
      <c r="F27" s="136"/>
      <c r="G27" s="94"/>
    </row>
    <row r="28" spans="1:7" x14ac:dyDescent="0.3">
      <c r="A28" s="308" t="s">
        <v>810</v>
      </c>
      <c r="B28" s="288" t="s">
        <v>1214</v>
      </c>
      <c r="C28" s="320">
        <v>0</v>
      </c>
      <c r="D28" s="228">
        <v>0</v>
      </c>
      <c r="E28" s="319">
        <v>0</v>
      </c>
      <c r="F28" s="136"/>
      <c r="G28" s="94"/>
    </row>
    <row r="29" spans="1:7" x14ac:dyDescent="0.3">
      <c r="A29" s="308" t="s">
        <v>509</v>
      </c>
      <c r="B29" s="288" t="s">
        <v>1214</v>
      </c>
      <c r="C29" s="320">
        <v>0</v>
      </c>
      <c r="D29" s="228">
        <v>0</v>
      </c>
      <c r="E29" s="319">
        <v>0</v>
      </c>
      <c r="F29" s="136"/>
      <c r="G29" s="94"/>
    </row>
    <row r="30" spans="1:7" x14ac:dyDescent="0.3">
      <c r="A30" s="308" t="s">
        <v>510</v>
      </c>
      <c r="B30" s="288" t="s">
        <v>1214</v>
      </c>
      <c r="C30" s="320">
        <v>2</v>
      </c>
      <c r="D30" s="228">
        <v>0</v>
      </c>
      <c r="E30" s="319">
        <v>2</v>
      </c>
      <c r="F30" s="136"/>
      <c r="G30" s="94"/>
    </row>
    <row r="31" spans="1:7" ht="15" thickBot="1" x14ac:dyDescent="0.35">
      <c r="A31" s="310" t="s">
        <v>511</v>
      </c>
      <c r="B31" s="303" t="s">
        <v>1214</v>
      </c>
      <c r="C31" s="320">
        <v>3</v>
      </c>
      <c r="D31" s="316">
        <v>0</v>
      </c>
      <c r="E31" s="319">
        <v>3</v>
      </c>
      <c r="F31" s="136"/>
      <c r="G31" s="94"/>
    </row>
    <row r="32" spans="1:7" ht="16.2" x14ac:dyDescent="0.3">
      <c r="A32" s="307" t="s">
        <v>1234</v>
      </c>
      <c r="B32" s="311" t="s">
        <v>133</v>
      </c>
      <c r="C32" s="314">
        <v>0.11764705882352941</v>
      </c>
      <c r="D32" s="315"/>
      <c r="E32" s="318">
        <v>0.11764705882352941</v>
      </c>
      <c r="F32" s="136"/>
      <c r="G32" s="94"/>
    </row>
    <row r="33" spans="1:7" ht="12.6" customHeight="1" x14ac:dyDescent="0.3">
      <c r="A33" s="308" t="s">
        <v>811</v>
      </c>
      <c r="B33" s="309" t="s">
        <v>1214</v>
      </c>
      <c r="C33" s="320">
        <v>0</v>
      </c>
      <c r="D33" s="228"/>
      <c r="E33" s="319">
        <v>0</v>
      </c>
      <c r="F33" s="136"/>
      <c r="G33" s="94"/>
    </row>
    <row r="34" spans="1:7" ht="12.6" customHeight="1" x14ac:dyDescent="0.3">
      <c r="A34" s="308" t="s">
        <v>812</v>
      </c>
      <c r="B34" s="288" t="s">
        <v>1214</v>
      </c>
      <c r="C34" s="320">
        <v>2</v>
      </c>
      <c r="D34" s="228"/>
      <c r="E34" s="319">
        <v>2</v>
      </c>
      <c r="F34" s="136"/>
      <c r="G34" s="94"/>
    </row>
    <row r="35" spans="1:7" ht="12.6" customHeight="1" x14ac:dyDescent="0.3">
      <c r="A35" s="308" t="s">
        <v>813</v>
      </c>
      <c r="B35" s="288" t="s">
        <v>1214</v>
      </c>
      <c r="C35" s="320">
        <v>0</v>
      </c>
      <c r="D35" s="228"/>
      <c r="E35" s="319">
        <v>0</v>
      </c>
      <c r="F35" s="136"/>
      <c r="G35" s="94"/>
    </row>
    <row r="36" spans="1:7" ht="12.6" customHeight="1" x14ac:dyDescent="0.3">
      <c r="A36" s="308" t="s">
        <v>512</v>
      </c>
      <c r="B36" s="288" t="s">
        <v>1214</v>
      </c>
      <c r="C36" s="320">
        <v>0</v>
      </c>
      <c r="D36" s="228"/>
      <c r="E36" s="319">
        <v>0</v>
      </c>
      <c r="F36" s="136"/>
      <c r="G36" s="94"/>
    </row>
    <row r="37" spans="1:7" ht="12.6" customHeight="1" x14ac:dyDescent="0.3">
      <c r="A37" s="308" t="s">
        <v>513</v>
      </c>
      <c r="B37" s="288" t="s">
        <v>1214</v>
      </c>
      <c r="C37" s="320">
        <v>8</v>
      </c>
      <c r="D37" s="228"/>
      <c r="E37" s="319">
        <v>8</v>
      </c>
      <c r="F37" s="136"/>
      <c r="G37" s="94"/>
    </row>
    <row r="38" spans="1:7" ht="12.6" customHeight="1" x14ac:dyDescent="0.3">
      <c r="A38" s="310" t="s">
        <v>514</v>
      </c>
      <c r="B38" s="303" t="s">
        <v>1214</v>
      </c>
      <c r="C38" s="320">
        <v>7</v>
      </c>
      <c r="D38" s="316"/>
      <c r="E38" s="319">
        <v>7</v>
      </c>
      <c r="F38" s="136"/>
      <c r="G38" s="94"/>
    </row>
    <row r="39" spans="1:7" ht="12.6" customHeight="1" x14ac:dyDescent="0.3">
      <c r="A39" s="287" t="s">
        <v>1235</v>
      </c>
      <c r="B39" s="288" t="s">
        <v>133</v>
      </c>
      <c r="C39" s="312">
        <v>0.25974025974025972</v>
      </c>
      <c r="D39" s="313">
        <v>0.33333333333333331</v>
      </c>
      <c r="E39" s="317">
        <v>0.26744186046511625</v>
      </c>
      <c r="F39" s="136"/>
      <c r="G39" s="94"/>
    </row>
    <row r="40" spans="1:7" ht="12.6" customHeight="1" x14ac:dyDescent="0.3">
      <c r="A40" s="308" t="s">
        <v>814</v>
      </c>
      <c r="B40" s="309" t="s">
        <v>1214</v>
      </c>
      <c r="C40" s="320">
        <v>1</v>
      </c>
      <c r="D40" s="228"/>
      <c r="E40" s="319">
        <v>1</v>
      </c>
      <c r="F40" s="136"/>
      <c r="G40" s="94"/>
    </row>
    <row r="41" spans="1:7" x14ac:dyDescent="0.3">
      <c r="A41" s="308" t="s">
        <v>815</v>
      </c>
      <c r="B41" s="288" t="s">
        <v>1214</v>
      </c>
      <c r="C41" s="320">
        <v>17</v>
      </c>
      <c r="D41" s="228">
        <v>2</v>
      </c>
      <c r="E41" s="319">
        <v>19</v>
      </c>
      <c r="F41" s="136"/>
      <c r="G41" s="94"/>
    </row>
    <row r="42" spans="1:7" x14ac:dyDescent="0.3">
      <c r="A42" s="308" t="s">
        <v>816</v>
      </c>
      <c r="B42" s="288" t="s">
        <v>1214</v>
      </c>
      <c r="C42" s="320">
        <v>2</v>
      </c>
      <c r="D42" s="228">
        <v>1</v>
      </c>
      <c r="E42" s="319">
        <v>3</v>
      </c>
      <c r="F42" s="136"/>
      <c r="G42" s="94"/>
    </row>
    <row r="43" spans="1:7" x14ac:dyDescent="0.3">
      <c r="A43" s="308" t="s">
        <v>518</v>
      </c>
      <c r="B43" s="288" t="s">
        <v>1214</v>
      </c>
      <c r="C43" s="320">
        <v>0</v>
      </c>
      <c r="D43" s="228"/>
      <c r="E43" s="319">
        <v>0</v>
      </c>
      <c r="F43" s="136"/>
      <c r="G43" s="94"/>
    </row>
    <row r="44" spans="1:7" x14ac:dyDescent="0.3">
      <c r="A44" s="308" t="s">
        <v>519</v>
      </c>
      <c r="B44" s="288" t="s">
        <v>1214</v>
      </c>
      <c r="C44" s="320">
        <v>42</v>
      </c>
      <c r="D44" s="228">
        <v>2</v>
      </c>
      <c r="E44" s="319">
        <v>44</v>
      </c>
      <c r="F44" s="136"/>
      <c r="G44" s="94"/>
    </row>
    <row r="45" spans="1:7" x14ac:dyDescent="0.3">
      <c r="A45" s="310" t="s">
        <v>520</v>
      </c>
      <c r="B45" s="303" t="s">
        <v>1214</v>
      </c>
      <c r="C45" s="320">
        <v>15</v>
      </c>
      <c r="D45" s="316">
        <v>4</v>
      </c>
      <c r="E45" s="319">
        <v>19</v>
      </c>
      <c r="F45" s="136"/>
      <c r="G45" s="94"/>
    </row>
    <row r="46" spans="1:7" ht="16.2" x14ac:dyDescent="0.3">
      <c r="A46" s="287" t="s">
        <v>1236</v>
      </c>
      <c r="B46" s="288" t="s">
        <v>133</v>
      </c>
      <c r="C46" s="312">
        <v>0.32014388489208634</v>
      </c>
      <c r="D46" s="313">
        <v>0.20792079207920791</v>
      </c>
      <c r="E46" s="317">
        <v>0.29023746701846964</v>
      </c>
      <c r="F46" s="136"/>
      <c r="G46" s="94"/>
    </row>
    <row r="47" spans="1:7" x14ac:dyDescent="0.3">
      <c r="A47" s="308" t="s">
        <v>817</v>
      </c>
      <c r="B47" s="309" t="s">
        <v>1214</v>
      </c>
      <c r="C47" s="320">
        <v>2</v>
      </c>
      <c r="D47" s="228">
        <v>1</v>
      </c>
      <c r="E47" s="319">
        <v>3</v>
      </c>
      <c r="F47" s="136"/>
      <c r="G47" s="94"/>
    </row>
    <row r="48" spans="1:7" x14ac:dyDescent="0.3">
      <c r="A48" s="308" t="s">
        <v>818</v>
      </c>
      <c r="B48" s="288" t="s">
        <v>1214</v>
      </c>
      <c r="C48" s="320">
        <v>76</v>
      </c>
      <c r="D48" s="228">
        <v>9</v>
      </c>
      <c r="E48" s="319">
        <v>85</v>
      </c>
      <c r="F48" s="136"/>
      <c r="G48" s="94"/>
    </row>
    <row r="49" spans="1:7" x14ac:dyDescent="0.3">
      <c r="A49" s="308" t="s">
        <v>819</v>
      </c>
      <c r="B49" s="288" t="s">
        <v>1214</v>
      </c>
      <c r="C49" s="320">
        <v>11</v>
      </c>
      <c r="D49" s="228">
        <v>11</v>
      </c>
      <c r="E49" s="319">
        <v>22</v>
      </c>
      <c r="F49" s="136"/>
      <c r="G49" s="94"/>
    </row>
    <row r="50" spans="1:7" x14ac:dyDescent="0.3">
      <c r="A50" s="308" t="s">
        <v>521</v>
      </c>
      <c r="B50" s="288" t="s">
        <v>1214</v>
      </c>
      <c r="C50" s="320">
        <v>12</v>
      </c>
      <c r="D50" s="228">
        <v>2</v>
      </c>
      <c r="E50" s="319">
        <v>14</v>
      </c>
      <c r="F50" s="136"/>
      <c r="G50" s="94"/>
    </row>
    <row r="51" spans="1:7" x14ac:dyDescent="0.3">
      <c r="A51" s="308" t="s">
        <v>522</v>
      </c>
      <c r="B51" s="288" t="s">
        <v>1214</v>
      </c>
      <c r="C51" s="320">
        <v>146</v>
      </c>
      <c r="D51" s="228">
        <v>40</v>
      </c>
      <c r="E51" s="319">
        <v>186</v>
      </c>
      <c r="F51" s="136"/>
      <c r="G51" s="94"/>
    </row>
    <row r="52" spans="1:7" x14ac:dyDescent="0.3">
      <c r="A52" s="310" t="s">
        <v>523</v>
      </c>
      <c r="B52" s="303" t="s">
        <v>1214</v>
      </c>
      <c r="C52" s="320">
        <v>31</v>
      </c>
      <c r="D52" s="316">
        <v>38</v>
      </c>
      <c r="E52" s="319">
        <v>69</v>
      </c>
      <c r="F52" s="136"/>
      <c r="G52" s="94"/>
    </row>
    <row r="53" spans="1:7" ht="16.2" x14ac:dyDescent="0.3">
      <c r="A53" s="287" t="s">
        <v>1237</v>
      </c>
      <c r="B53" s="288" t="s">
        <v>133</v>
      </c>
      <c r="C53" s="312">
        <v>0.34218289085545722</v>
      </c>
      <c r="D53" s="313">
        <v>0.20495495495495494</v>
      </c>
      <c r="E53" s="317">
        <v>0.26436781609195403</v>
      </c>
      <c r="F53" s="136"/>
      <c r="G53" s="94"/>
    </row>
    <row r="54" spans="1:7" x14ac:dyDescent="0.3">
      <c r="A54" s="308" t="s">
        <v>820</v>
      </c>
      <c r="B54" s="309" t="s">
        <v>1214</v>
      </c>
      <c r="C54" s="320">
        <v>40</v>
      </c>
      <c r="D54" s="228">
        <v>18</v>
      </c>
      <c r="E54" s="319">
        <v>58</v>
      </c>
      <c r="F54" s="136"/>
      <c r="G54" s="94"/>
    </row>
    <row r="55" spans="1:7" x14ac:dyDescent="0.3">
      <c r="A55" s="308" t="s">
        <v>821</v>
      </c>
      <c r="B55" s="288" t="s">
        <v>1214</v>
      </c>
      <c r="C55" s="320">
        <v>64</v>
      </c>
      <c r="D55" s="228">
        <v>52</v>
      </c>
      <c r="E55" s="319">
        <v>116</v>
      </c>
      <c r="F55" s="136"/>
      <c r="G55" s="94"/>
    </row>
    <row r="56" spans="1:7" x14ac:dyDescent="0.3">
      <c r="A56" s="308" t="s">
        <v>822</v>
      </c>
      <c r="B56" s="288" t="s">
        <v>1214</v>
      </c>
      <c r="C56" s="320">
        <v>12</v>
      </c>
      <c r="D56" s="228">
        <v>21</v>
      </c>
      <c r="E56" s="319">
        <v>33</v>
      </c>
      <c r="F56" s="136"/>
      <c r="G56" s="94"/>
    </row>
    <row r="57" spans="1:7" x14ac:dyDescent="0.3">
      <c r="A57" s="308" t="s">
        <v>524</v>
      </c>
      <c r="B57" s="288" t="s">
        <v>1214</v>
      </c>
      <c r="C57" s="320">
        <v>53</v>
      </c>
      <c r="D57" s="228">
        <v>77</v>
      </c>
      <c r="E57" s="319">
        <v>130</v>
      </c>
      <c r="F57" s="136"/>
      <c r="G57" s="94"/>
    </row>
    <row r="58" spans="1:7" x14ac:dyDescent="0.3">
      <c r="A58" s="308" t="s">
        <v>525</v>
      </c>
      <c r="B58" s="288" t="s">
        <v>1214</v>
      </c>
      <c r="C58" s="320">
        <v>139</v>
      </c>
      <c r="D58" s="228">
        <v>148</v>
      </c>
      <c r="E58" s="319">
        <v>287</v>
      </c>
      <c r="F58" s="136"/>
      <c r="G58" s="94"/>
    </row>
    <row r="59" spans="1:7" x14ac:dyDescent="0.3">
      <c r="A59" s="310" t="s">
        <v>526</v>
      </c>
      <c r="B59" s="303" t="s">
        <v>1214</v>
      </c>
      <c r="C59" s="320">
        <v>31</v>
      </c>
      <c r="D59" s="316">
        <v>128</v>
      </c>
      <c r="E59" s="319">
        <v>159</v>
      </c>
      <c r="F59" s="136"/>
      <c r="G59" s="94"/>
    </row>
    <row r="60" spans="1:7" ht="16.2" x14ac:dyDescent="0.3">
      <c r="A60" s="287" t="s">
        <v>1238</v>
      </c>
      <c r="B60" s="288" t="s">
        <v>133</v>
      </c>
      <c r="C60" s="312">
        <v>0.3</v>
      </c>
      <c r="D60" s="313">
        <v>0.21818181818181817</v>
      </c>
      <c r="E60" s="317">
        <v>0.28163265306122448</v>
      </c>
      <c r="F60" s="136"/>
      <c r="G60" s="94"/>
    </row>
    <row r="61" spans="1:7" x14ac:dyDescent="0.3">
      <c r="A61" s="308" t="s">
        <v>823</v>
      </c>
      <c r="B61" s="309" t="s">
        <v>1214</v>
      </c>
      <c r="C61" s="320">
        <v>114</v>
      </c>
      <c r="D61" s="228">
        <v>24</v>
      </c>
      <c r="E61" s="319">
        <v>138</v>
      </c>
      <c r="F61" s="136"/>
      <c r="G61" s="94"/>
    </row>
    <row r="62" spans="1:7" ht="19.2" customHeight="1" x14ac:dyDescent="0.3">
      <c r="A62" s="310" t="s">
        <v>528</v>
      </c>
      <c r="B62" s="303" t="s">
        <v>1214</v>
      </c>
      <c r="C62" s="781">
        <v>266</v>
      </c>
      <c r="D62" s="316">
        <v>86</v>
      </c>
      <c r="E62" s="782">
        <v>352</v>
      </c>
      <c r="F62" s="136"/>
      <c r="G62" s="94"/>
    </row>
    <row r="63" spans="1:7" ht="14.4" customHeight="1" x14ac:dyDescent="0.3">
      <c r="A63" s="997" t="s">
        <v>529</v>
      </c>
      <c r="B63" s="997"/>
      <c r="C63" s="997"/>
      <c r="D63" s="997"/>
      <c r="E63" s="998"/>
      <c r="F63" s="136"/>
      <c r="G63" s="94"/>
    </row>
    <row r="64" spans="1:7" ht="14.4" customHeight="1" x14ac:dyDescent="0.3">
      <c r="A64" s="985" t="s">
        <v>530</v>
      </c>
      <c r="B64" s="985"/>
      <c r="C64" s="985"/>
      <c r="D64" s="985"/>
      <c r="E64" s="986"/>
      <c r="F64" s="136"/>
      <c r="G64" s="94"/>
    </row>
    <row r="65" spans="1:7" ht="14.4" customHeight="1" x14ac:dyDescent="0.3">
      <c r="A65" s="985" t="s">
        <v>531</v>
      </c>
      <c r="B65" s="985"/>
      <c r="C65" s="985"/>
      <c r="D65" s="985"/>
      <c r="E65" s="986"/>
      <c r="F65" s="136"/>
      <c r="G65" s="94"/>
    </row>
    <row r="66" spans="1:7" ht="14.4" customHeight="1" x14ac:dyDescent="0.3">
      <c r="A66" s="985" t="s">
        <v>1334</v>
      </c>
      <c r="B66" s="985"/>
      <c r="C66" s="985"/>
      <c r="D66" s="985"/>
      <c r="E66" s="986"/>
      <c r="F66" s="136"/>
      <c r="G66" s="94"/>
    </row>
    <row r="67" spans="1:7" ht="14.4" customHeight="1" x14ac:dyDescent="0.3">
      <c r="A67" s="985" t="s">
        <v>1335</v>
      </c>
      <c r="B67" s="985"/>
      <c r="C67" s="985"/>
      <c r="D67" s="985"/>
      <c r="E67" s="986"/>
      <c r="F67" s="136"/>
      <c r="G67" s="94"/>
    </row>
    <row r="68" spans="1:7" ht="14.4" customHeight="1" x14ac:dyDescent="0.3">
      <c r="A68" s="985" t="s">
        <v>532</v>
      </c>
      <c r="B68" s="985"/>
      <c r="C68" s="985"/>
      <c r="D68" s="985"/>
      <c r="E68" s="986"/>
      <c r="F68" s="136"/>
      <c r="G68" s="94"/>
    </row>
    <row r="69" spans="1:7" ht="14.4" customHeight="1" x14ac:dyDescent="0.3">
      <c r="A69" s="987" t="s">
        <v>1336</v>
      </c>
      <c r="B69" s="987"/>
      <c r="C69" s="987"/>
      <c r="D69" s="987"/>
      <c r="E69" s="988"/>
      <c r="F69" s="136"/>
      <c r="G69" s="94"/>
    </row>
    <row r="70" spans="1:7" x14ac:dyDescent="0.3">
      <c r="A70" s="136"/>
      <c r="B70" s="136"/>
      <c r="C70" s="136"/>
      <c r="D70" s="136"/>
      <c r="E70" s="136"/>
      <c r="F70" s="136"/>
      <c r="G70" s="94"/>
    </row>
    <row r="71" spans="1:7" ht="16.2" thickBot="1" x14ac:dyDescent="0.35">
      <c r="A71" s="284" t="s">
        <v>1239</v>
      </c>
      <c r="B71" s="136"/>
      <c r="C71" s="136"/>
      <c r="D71" s="136"/>
      <c r="E71" s="136"/>
      <c r="F71" s="11"/>
      <c r="G71" s="94"/>
    </row>
    <row r="72" spans="1:7" x14ac:dyDescent="0.3">
      <c r="A72" s="208" t="s">
        <v>367</v>
      </c>
      <c r="B72" s="285" t="s">
        <v>130</v>
      </c>
      <c r="C72" s="285">
        <v>2023</v>
      </c>
      <c r="D72" s="285">
        <v>2022</v>
      </c>
      <c r="E72" s="80">
        <v>2021</v>
      </c>
      <c r="F72" s="136"/>
      <c r="G72" s="348"/>
    </row>
    <row r="73" spans="1:7" x14ac:dyDescent="0.3">
      <c r="A73" s="291" t="s">
        <v>368</v>
      </c>
      <c r="B73" s="288" t="s">
        <v>369</v>
      </c>
      <c r="C73" s="321">
        <v>84</v>
      </c>
      <c r="D73" s="228">
        <v>82</v>
      </c>
      <c r="E73" s="571">
        <v>82</v>
      </c>
      <c r="F73" s="136"/>
      <c r="G73" s="136"/>
    </row>
    <row r="74" spans="1:7" ht="28.8" x14ac:dyDescent="0.3">
      <c r="A74" s="291" t="s">
        <v>370</v>
      </c>
      <c r="B74" s="288" t="s">
        <v>371</v>
      </c>
      <c r="C74" s="321">
        <v>69</v>
      </c>
      <c r="D74" s="228">
        <v>72</v>
      </c>
      <c r="E74" s="230">
        <v>75</v>
      </c>
      <c r="F74" s="136"/>
      <c r="G74" s="136"/>
    </row>
    <row r="75" spans="1:7" ht="28.8" x14ac:dyDescent="0.3">
      <c r="A75" s="291" t="s">
        <v>338</v>
      </c>
      <c r="B75" s="288" t="s">
        <v>371</v>
      </c>
      <c r="C75" s="321">
        <v>75</v>
      </c>
      <c r="D75" s="228">
        <v>76</v>
      </c>
      <c r="E75" s="230">
        <v>78</v>
      </c>
      <c r="F75" s="136"/>
      <c r="G75" s="136"/>
    </row>
    <row r="76" spans="1:7" ht="28.8" x14ac:dyDescent="0.3">
      <c r="A76" s="291" t="s">
        <v>339</v>
      </c>
      <c r="B76" s="288" t="s">
        <v>371</v>
      </c>
      <c r="C76" s="321">
        <v>62</v>
      </c>
      <c r="D76" s="228">
        <v>64</v>
      </c>
      <c r="E76" s="230">
        <v>66</v>
      </c>
      <c r="F76" s="136"/>
      <c r="G76" s="136"/>
    </row>
    <row r="77" spans="1:7" x14ac:dyDescent="0.3">
      <c r="A77" s="291" t="s">
        <v>340</v>
      </c>
      <c r="B77" s="288" t="s">
        <v>371</v>
      </c>
      <c r="C77" s="321">
        <v>60</v>
      </c>
      <c r="D77" s="228">
        <v>62</v>
      </c>
      <c r="E77" s="230">
        <v>66</v>
      </c>
      <c r="F77" s="136"/>
      <c r="G77" s="136"/>
    </row>
    <row r="78" spans="1:7" ht="28.8" x14ac:dyDescent="0.3">
      <c r="A78" s="291" t="s">
        <v>341</v>
      </c>
      <c r="B78" s="288" t="s">
        <v>371</v>
      </c>
      <c r="C78" s="321">
        <v>63</v>
      </c>
      <c r="D78" s="228">
        <v>66</v>
      </c>
      <c r="E78" s="230">
        <v>69</v>
      </c>
      <c r="F78" s="136"/>
      <c r="G78" s="136"/>
    </row>
    <row r="79" spans="1:7" ht="28.8" x14ac:dyDescent="0.3">
      <c r="A79" s="291" t="s">
        <v>372</v>
      </c>
      <c r="B79" s="288" t="s">
        <v>371</v>
      </c>
      <c r="C79" s="321">
        <v>73</v>
      </c>
      <c r="D79" s="228">
        <v>75</v>
      </c>
      <c r="E79" s="230">
        <v>77</v>
      </c>
      <c r="F79" s="136"/>
      <c r="G79" s="136"/>
    </row>
    <row r="80" spans="1:7" ht="28.8" x14ac:dyDescent="0.3">
      <c r="A80" s="291" t="s">
        <v>373</v>
      </c>
      <c r="B80" s="288" t="s">
        <v>371</v>
      </c>
      <c r="C80" s="322">
        <v>76</v>
      </c>
      <c r="D80" s="323">
        <v>78</v>
      </c>
      <c r="E80" s="324">
        <v>80</v>
      </c>
      <c r="F80" s="136"/>
      <c r="G80" s="136"/>
    </row>
    <row r="81" spans="1:7" ht="14.4" customHeight="1" x14ac:dyDescent="0.3">
      <c r="A81" s="997" t="s">
        <v>1337</v>
      </c>
      <c r="B81" s="997"/>
      <c r="C81" s="997"/>
      <c r="D81" s="997"/>
      <c r="E81" s="1095"/>
      <c r="F81" s="136"/>
      <c r="G81" s="136"/>
    </row>
    <row r="82" spans="1:7" x14ac:dyDescent="0.3">
      <c r="A82" s="572"/>
      <c r="B82" s="572"/>
      <c r="C82" s="572"/>
      <c r="D82" s="572"/>
      <c r="E82" s="572"/>
      <c r="F82" s="136"/>
      <c r="G82" s="136"/>
    </row>
    <row r="83" spans="1:7" ht="16.2" thickBot="1" x14ac:dyDescent="0.35">
      <c r="A83" s="778" t="s">
        <v>584</v>
      </c>
      <c r="B83" s="101"/>
      <c r="C83" s="136"/>
      <c r="D83" s="136"/>
      <c r="E83" s="136"/>
      <c r="F83" s="136"/>
      <c r="G83" s="136"/>
    </row>
    <row r="84" spans="1:7" ht="16.2" customHeight="1" x14ac:dyDescent="0.3">
      <c r="A84" s="606" t="s">
        <v>1241</v>
      </c>
      <c r="B84" s="377" t="s">
        <v>585</v>
      </c>
      <c r="C84" s="607"/>
      <c r="D84" s="136"/>
      <c r="E84" s="136"/>
      <c r="G84" s="136"/>
    </row>
    <row r="85" spans="1:7" x14ac:dyDescent="0.3">
      <c r="A85" s="1096" t="s">
        <v>1242</v>
      </c>
      <c r="B85" s="378" t="s">
        <v>586</v>
      </c>
      <c r="C85" s="136"/>
      <c r="D85" s="136"/>
      <c r="E85" s="136"/>
      <c r="F85" s="136"/>
      <c r="G85" s="136"/>
    </row>
    <row r="86" spans="1:7" ht="16.2" customHeight="1" x14ac:dyDescent="0.3">
      <c r="A86" s="1097"/>
      <c r="B86" s="379" t="s">
        <v>587</v>
      </c>
      <c r="C86" s="290"/>
      <c r="D86" s="136"/>
      <c r="E86" s="136"/>
      <c r="F86" s="136"/>
      <c r="G86" s="136"/>
    </row>
    <row r="87" spans="1:7" ht="27" customHeight="1" x14ac:dyDescent="0.3">
      <c r="A87" s="1091" t="s">
        <v>1338</v>
      </c>
      <c r="B87" s="1092"/>
      <c r="C87" s="290"/>
      <c r="D87" s="136"/>
      <c r="E87" s="136"/>
      <c r="F87" s="136"/>
      <c r="G87" s="136"/>
    </row>
    <row r="88" spans="1:7" ht="38.4" customHeight="1" x14ac:dyDescent="0.3">
      <c r="A88" s="1093" t="s">
        <v>1339</v>
      </c>
      <c r="B88" s="1094"/>
      <c r="C88" s="136"/>
      <c r="D88" s="136"/>
      <c r="E88" s="136"/>
      <c r="F88" s="136"/>
      <c r="G88" s="136"/>
    </row>
    <row r="89" spans="1:7" x14ac:dyDescent="0.3">
      <c r="A89" s="779"/>
      <c r="B89" s="338"/>
      <c r="C89" s="136"/>
      <c r="D89" s="136"/>
      <c r="E89" s="136"/>
      <c r="F89" s="136"/>
      <c r="G89" s="136"/>
    </row>
    <row r="90" spans="1:7" x14ac:dyDescent="0.3">
      <c r="A90" s="779"/>
      <c r="B90" s="338"/>
      <c r="C90" s="136"/>
      <c r="D90" s="136"/>
      <c r="E90" s="136"/>
      <c r="F90" s="136"/>
      <c r="G90" s="136"/>
    </row>
    <row r="91" spans="1:7" x14ac:dyDescent="0.3">
      <c r="A91" s="779"/>
      <c r="B91" s="338"/>
      <c r="C91" s="136"/>
      <c r="D91" s="136"/>
      <c r="E91" s="136"/>
      <c r="F91" s="136"/>
      <c r="G91" s="136"/>
    </row>
    <row r="92" spans="1:7" x14ac:dyDescent="0.3">
      <c r="A92" s="779"/>
      <c r="B92" s="338"/>
      <c r="C92" s="136"/>
      <c r="D92" s="136"/>
      <c r="E92" s="136"/>
      <c r="F92" s="136"/>
      <c r="G92" s="136"/>
    </row>
  </sheetData>
  <sheetProtection algorithmName="SHA-512" hashValue="DONZA15EUx5RuCzq+62gxhxMKWyGZiNBnIa8y8+NQb6Jbl4XeLes6SdarDQerATK1Fdt1+buUhe7S6TZ22n9Qw==" saltValue="EqNMhsuGhWPjzMFe2VTnYQ==" spinCount="100000" sheet="1" objects="1" scenarios="1" sort="0"/>
  <mergeCells count="12">
    <mergeCell ref="A87:B87"/>
    <mergeCell ref="A88:B88"/>
    <mergeCell ref="A81:E81"/>
    <mergeCell ref="A67:E67"/>
    <mergeCell ref="A68:E68"/>
    <mergeCell ref="A69:E69"/>
    <mergeCell ref="A85:A86"/>
    <mergeCell ref="A63:E63"/>
    <mergeCell ref="A64:E64"/>
    <mergeCell ref="A65:E65"/>
    <mergeCell ref="A66:E66"/>
    <mergeCell ref="B2:E15"/>
  </mergeCells>
  <hyperlinks>
    <hyperlink ref="A5" location="'Cover Page &amp; Directory'!A9" display="Go back to Directory" xr:uid="{FC194437-40B1-465A-9665-88282E0EF57D}"/>
  </hyperlink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32-9006-4C67-B54C-F20FC4208100}">
  <sheetPr>
    <tabColor rgb="FF0075C9"/>
  </sheetPr>
  <dimension ref="A1:H38"/>
  <sheetViews>
    <sheetView workbookViewId="0">
      <selection activeCell="J1" sqref="J1"/>
    </sheetView>
  </sheetViews>
  <sheetFormatPr defaultColWidth="8.88671875" defaultRowHeight="14.4" x14ac:dyDescent="0.3"/>
  <cols>
    <col min="1" max="1" width="53.6640625" style="3" customWidth="1"/>
    <col min="2" max="2" width="16.6640625" style="3" customWidth="1"/>
    <col min="3" max="6" width="17.109375" style="3" customWidth="1"/>
    <col min="7" max="16384" width="8.88671875" style="3"/>
  </cols>
  <sheetData>
    <row r="1" spans="1:8" ht="15" x14ac:dyDescent="0.35">
      <c r="A1" s="61" t="s">
        <v>4</v>
      </c>
      <c r="B1" s="283"/>
      <c r="C1" s="136"/>
      <c r="D1" s="136"/>
      <c r="E1" s="136"/>
      <c r="F1" s="136"/>
      <c r="G1" s="136"/>
      <c r="H1" s="136"/>
    </row>
    <row r="2" spans="1:8" ht="15" customHeight="1" x14ac:dyDescent="0.35">
      <c r="A2" s="61" t="s">
        <v>1138</v>
      </c>
      <c r="B2" s="1001" t="s">
        <v>1490</v>
      </c>
      <c r="C2" s="1002"/>
      <c r="D2" s="1002"/>
      <c r="E2" s="1002"/>
      <c r="F2" s="1002"/>
      <c r="G2" s="773"/>
      <c r="H2" s="773"/>
    </row>
    <row r="3" spans="1:8" ht="27" x14ac:dyDescent="0.3">
      <c r="A3" s="747">
        <v>2023</v>
      </c>
      <c r="B3" s="1001"/>
      <c r="C3" s="1002"/>
      <c r="D3" s="1002"/>
      <c r="E3" s="1002"/>
      <c r="F3" s="1002"/>
      <c r="G3" s="773"/>
      <c r="H3" s="773"/>
    </row>
    <row r="4" spans="1:8" ht="15" x14ac:dyDescent="0.3">
      <c r="A4" s="55" t="s">
        <v>1145</v>
      </c>
      <c r="B4" s="1001"/>
      <c r="C4" s="1002"/>
      <c r="D4" s="1002"/>
      <c r="E4" s="1002"/>
      <c r="F4" s="1002"/>
      <c r="G4" s="773"/>
      <c r="H4" s="773"/>
    </row>
    <row r="5" spans="1:8" x14ac:dyDescent="0.3">
      <c r="A5" s="825" t="s">
        <v>456</v>
      </c>
      <c r="B5" s="1001"/>
      <c r="C5" s="1002"/>
      <c r="D5" s="1002"/>
      <c r="E5" s="1002"/>
      <c r="F5" s="1002"/>
      <c r="G5" s="773"/>
      <c r="H5" s="773"/>
    </row>
    <row r="6" spans="1:8" ht="11.4" customHeight="1" x14ac:dyDescent="0.3">
      <c r="A6" s="284"/>
      <c r="B6" s="1001"/>
      <c r="C6" s="1002"/>
      <c r="D6" s="1002"/>
      <c r="E6" s="1002"/>
      <c r="F6" s="1002"/>
      <c r="G6" s="773"/>
      <c r="H6" s="773"/>
    </row>
    <row r="7" spans="1:8" ht="15.6" thickBot="1" x14ac:dyDescent="0.4">
      <c r="A7" s="93" t="s">
        <v>54</v>
      </c>
      <c r="B7" s="93"/>
      <c r="C7" s="193"/>
      <c r="D7" s="193"/>
      <c r="E7" s="193"/>
      <c r="F7" s="4"/>
      <c r="G7" s="136"/>
      <c r="H7" s="136"/>
    </row>
    <row r="8" spans="1:8" x14ac:dyDescent="0.3">
      <c r="A8" s="208" t="s">
        <v>55</v>
      </c>
      <c r="B8" s="82" t="s">
        <v>130</v>
      </c>
      <c r="C8" s="95" t="s">
        <v>107</v>
      </c>
      <c r="D8" s="95" t="s">
        <v>108</v>
      </c>
      <c r="E8" s="95" t="s">
        <v>109</v>
      </c>
      <c r="F8" s="103" t="s">
        <v>319</v>
      </c>
      <c r="G8" s="348"/>
      <c r="H8" s="136"/>
    </row>
    <row r="9" spans="1:8" ht="30.6" x14ac:dyDescent="0.3">
      <c r="A9" s="145" t="s">
        <v>533</v>
      </c>
      <c r="B9" s="325" t="s">
        <v>141</v>
      </c>
      <c r="C9" s="326">
        <v>0</v>
      </c>
      <c r="D9" s="326">
        <v>0</v>
      </c>
      <c r="E9" s="326">
        <v>0</v>
      </c>
      <c r="F9" s="327">
        <v>0</v>
      </c>
      <c r="G9" s="136"/>
      <c r="H9" s="136"/>
    </row>
    <row r="10" spans="1:8" ht="40.200000000000003" customHeight="1" x14ac:dyDescent="0.3">
      <c r="A10" s="1098" t="s">
        <v>1333</v>
      </c>
      <c r="B10" s="1098"/>
      <c r="C10" s="1098"/>
      <c r="D10" s="1098"/>
      <c r="E10" s="1098"/>
      <c r="F10" s="1099"/>
      <c r="G10" s="136"/>
      <c r="H10" s="136"/>
    </row>
    <row r="11" spans="1:8" x14ac:dyDescent="0.3">
      <c r="A11" s="136"/>
      <c r="B11" s="136"/>
      <c r="C11" s="136"/>
      <c r="D11" s="136"/>
      <c r="E11" s="136"/>
      <c r="F11" s="136"/>
      <c r="G11" s="136"/>
      <c r="H11" s="136"/>
    </row>
    <row r="12" spans="1:8" ht="15.6" thickBot="1" x14ac:dyDescent="0.4">
      <c r="A12" s="93" t="s">
        <v>534</v>
      </c>
      <c r="B12" s="93"/>
      <c r="C12" s="193"/>
      <c r="D12" s="193"/>
      <c r="E12" s="193"/>
      <c r="F12" s="4"/>
      <c r="G12" s="136"/>
      <c r="H12" s="136"/>
    </row>
    <row r="13" spans="1:8" ht="16.2" x14ac:dyDescent="0.3">
      <c r="A13" s="208" t="s">
        <v>56</v>
      </c>
      <c r="B13" s="82" t="s">
        <v>130</v>
      </c>
      <c r="C13" s="95" t="s">
        <v>107</v>
      </c>
      <c r="D13" s="95" t="s">
        <v>108</v>
      </c>
      <c r="E13" s="95" t="s">
        <v>109</v>
      </c>
      <c r="F13" s="103" t="s">
        <v>1201</v>
      </c>
      <c r="G13" s="348"/>
      <c r="H13" s="136"/>
    </row>
    <row r="14" spans="1:8" ht="45" x14ac:dyDescent="0.3">
      <c r="A14" s="145" t="s">
        <v>535</v>
      </c>
      <c r="B14" s="328" t="s">
        <v>133</v>
      </c>
      <c r="C14" s="329">
        <v>1</v>
      </c>
      <c r="D14" s="329">
        <v>1</v>
      </c>
      <c r="E14" s="330">
        <v>0</v>
      </c>
      <c r="F14" s="331">
        <v>1</v>
      </c>
      <c r="G14" s="136"/>
      <c r="H14" s="136"/>
    </row>
    <row r="15" spans="1:8" x14ac:dyDescent="0.3">
      <c r="A15" s="142" t="s">
        <v>124</v>
      </c>
      <c r="B15" s="160" t="s">
        <v>501</v>
      </c>
      <c r="C15" s="332" t="s">
        <v>120</v>
      </c>
      <c r="D15" s="332" t="s">
        <v>112</v>
      </c>
      <c r="E15" s="333" t="s">
        <v>120</v>
      </c>
      <c r="F15" s="334" t="s">
        <v>112</v>
      </c>
      <c r="G15" s="136"/>
      <c r="H15" s="136"/>
    </row>
    <row r="16" spans="1:8" ht="30.6" x14ac:dyDescent="0.3">
      <c r="A16" s="142" t="s">
        <v>536</v>
      </c>
      <c r="B16" s="160" t="s">
        <v>501</v>
      </c>
      <c r="C16" s="332" t="s">
        <v>120</v>
      </c>
      <c r="D16" s="332" t="s">
        <v>112</v>
      </c>
      <c r="E16" s="333" t="s">
        <v>120</v>
      </c>
      <c r="F16" s="334" t="s">
        <v>112</v>
      </c>
      <c r="G16" s="136"/>
      <c r="H16" s="136"/>
    </row>
    <row r="17" spans="1:8" ht="28.8" x14ac:dyDescent="0.3">
      <c r="A17" s="142" t="s">
        <v>537</v>
      </c>
      <c r="B17" s="160" t="s">
        <v>501</v>
      </c>
      <c r="C17" s="332" t="s">
        <v>112</v>
      </c>
      <c r="D17" s="332" t="s">
        <v>112</v>
      </c>
      <c r="E17" s="333" t="s">
        <v>120</v>
      </c>
      <c r="F17" s="334" t="s">
        <v>112</v>
      </c>
      <c r="G17" s="136"/>
      <c r="H17" s="136"/>
    </row>
    <row r="18" spans="1:8" ht="28.8" x14ac:dyDescent="0.3">
      <c r="A18" s="142" t="s">
        <v>125</v>
      </c>
      <c r="B18" s="160" t="s">
        <v>501</v>
      </c>
      <c r="C18" s="332" t="s">
        <v>112</v>
      </c>
      <c r="D18" s="332" t="s">
        <v>112</v>
      </c>
      <c r="E18" s="333" t="s">
        <v>120</v>
      </c>
      <c r="F18" s="334" t="s">
        <v>112</v>
      </c>
      <c r="G18" s="136"/>
      <c r="H18" s="136"/>
    </row>
    <row r="19" spans="1:8" ht="28.8" x14ac:dyDescent="0.3">
      <c r="A19" s="142" t="s">
        <v>121</v>
      </c>
      <c r="B19" s="160" t="s">
        <v>501</v>
      </c>
      <c r="C19" s="332" t="s">
        <v>112</v>
      </c>
      <c r="D19" s="332" t="s">
        <v>112</v>
      </c>
      <c r="E19" s="333" t="s">
        <v>112</v>
      </c>
      <c r="F19" s="334" t="s">
        <v>112</v>
      </c>
      <c r="G19" s="136"/>
      <c r="H19" s="136"/>
    </row>
    <row r="20" spans="1:8" x14ac:dyDescent="0.3">
      <c r="A20" s="142" t="s">
        <v>122</v>
      </c>
      <c r="B20" s="160" t="s">
        <v>501</v>
      </c>
      <c r="C20" s="332" t="s">
        <v>120</v>
      </c>
      <c r="D20" s="332" t="s">
        <v>112</v>
      </c>
      <c r="E20" s="333" t="s">
        <v>120</v>
      </c>
      <c r="F20" s="334" t="s">
        <v>112</v>
      </c>
      <c r="G20" s="136"/>
      <c r="H20" s="136"/>
    </row>
    <row r="21" spans="1:8" ht="43.2" x14ac:dyDescent="0.3">
      <c r="A21" s="142" t="s">
        <v>538</v>
      </c>
      <c r="B21" s="160" t="s">
        <v>501</v>
      </c>
      <c r="C21" s="332" t="s">
        <v>112</v>
      </c>
      <c r="D21" s="332" t="s">
        <v>112</v>
      </c>
      <c r="E21" s="333" t="s">
        <v>120</v>
      </c>
      <c r="F21" s="334" t="s">
        <v>112</v>
      </c>
      <c r="G21" s="136"/>
      <c r="H21" s="136"/>
    </row>
    <row r="22" spans="1:8" x14ac:dyDescent="0.3">
      <c r="A22" s="142" t="s">
        <v>123</v>
      </c>
      <c r="B22" s="160" t="s">
        <v>501</v>
      </c>
      <c r="C22" s="335" t="s">
        <v>112</v>
      </c>
      <c r="D22" s="335" t="s">
        <v>112</v>
      </c>
      <c r="E22" s="336" t="s">
        <v>120</v>
      </c>
      <c r="F22" s="337" t="s">
        <v>112</v>
      </c>
      <c r="G22" s="136"/>
      <c r="H22" s="136"/>
    </row>
    <row r="23" spans="1:8" x14ac:dyDescent="0.3">
      <c r="A23" s="1100" t="s">
        <v>1331</v>
      </c>
      <c r="B23" s="1100"/>
      <c r="C23" s="1100"/>
      <c r="D23" s="1100"/>
      <c r="E23" s="1100"/>
      <c r="F23" s="1101"/>
      <c r="G23" s="136"/>
      <c r="H23" s="136"/>
    </row>
    <row r="24" spans="1:8" x14ac:dyDescent="0.3">
      <c r="A24" s="1102" t="s">
        <v>1332</v>
      </c>
      <c r="B24" s="1102"/>
      <c r="C24" s="1102"/>
      <c r="D24" s="1102"/>
      <c r="E24" s="1102"/>
      <c r="F24" s="1103"/>
      <c r="G24" s="136"/>
      <c r="H24" s="136"/>
    </row>
    <row r="25" spans="1:8" x14ac:dyDescent="0.3">
      <c r="A25" s="1104" t="s">
        <v>1329</v>
      </c>
      <c r="B25" s="1104"/>
      <c r="C25" s="1104"/>
      <c r="D25" s="1104"/>
      <c r="E25" s="1104"/>
      <c r="F25" s="1105"/>
      <c r="G25" s="136"/>
      <c r="H25" s="136"/>
    </row>
    <row r="26" spans="1:8" x14ac:dyDescent="0.3">
      <c r="A26" s="338"/>
      <c r="B26" s="338"/>
      <c r="C26" s="338"/>
      <c r="D26" s="338"/>
      <c r="E26" s="338"/>
      <c r="F26" s="338"/>
      <c r="G26" s="136"/>
      <c r="H26" s="136"/>
    </row>
    <row r="27" spans="1:8" x14ac:dyDescent="0.3">
      <c r="A27" s="136"/>
      <c r="B27" s="136"/>
      <c r="C27" s="136"/>
      <c r="D27" s="136"/>
      <c r="E27" s="136"/>
      <c r="F27" s="136"/>
      <c r="G27" s="136"/>
      <c r="H27" s="136"/>
    </row>
    <row r="28" spans="1:8" ht="16.2" thickBot="1" x14ac:dyDescent="0.4">
      <c r="A28" s="93" t="s">
        <v>1243</v>
      </c>
      <c r="B28" s="93"/>
      <c r="C28" s="193"/>
      <c r="D28" s="193"/>
      <c r="E28" s="193"/>
      <c r="F28" s="4"/>
      <c r="G28" s="136"/>
      <c r="H28" s="136"/>
    </row>
    <row r="29" spans="1:8" x14ac:dyDescent="0.3">
      <c r="A29" s="208" t="s">
        <v>57</v>
      </c>
      <c r="B29" s="82" t="s">
        <v>130</v>
      </c>
      <c r="C29" s="95" t="s">
        <v>107</v>
      </c>
      <c r="D29" s="95" t="s">
        <v>108</v>
      </c>
      <c r="E29" s="95" t="s">
        <v>109</v>
      </c>
      <c r="F29" s="103" t="s">
        <v>319</v>
      </c>
      <c r="G29" s="348"/>
      <c r="H29" s="136"/>
    </row>
    <row r="30" spans="1:8" ht="28.8" x14ac:dyDescent="0.3">
      <c r="A30" s="339" t="s">
        <v>126</v>
      </c>
      <c r="B30" s="160" t="s">
        <v>1</v>
      </c>
      <c r="C30" s="332" t="s">
        <v>539</v>
      </c>
      <c r="D30" s="332" t="s">
        <v>539</v>
      </c>
      <c r="E30" s="333" t="s">
        <v>540</v>
      </c>
      <c r="F30" s="334" t="s">
        <v>539</v>
      </c>
      <c r="G30" s="136"/>
      <c r="H30" s="136"/>
    </row>
    <row r="31" spans="1:8" ht="28.8" x14ac:dyDescent="0.3">
      <c r="A31" s="339" t="s">
        <v>127</v>
      </c>
      <c r="B31" s="160" t="s">
        <v>1</v>
      </c>
      <c r="C31" s="332" t="s">
        <v>540</v>
      </c>
      <c r="D31" s="332" t="s">
        <v>539</v>
      </c>
      <c r="E31" s="333" t="s">
        <v>540</v>
      </c>
      <c r="F31" s="334" t="s">
        <v>540</v>
      </c>
      <c r="G31" s="136"/>
      <c r="H31" s="136"/>
    </row>
    <row r="32" spans="1:8" ht="28.8" x14ac:dyDescent="0.3">
      <c r="A32" s="339" t="s">
        <v>128</v>
      </c>
      <c r="B32" s="160" t="s">
        <v>1</v>
      </c>
      <c r="C32" s="332" t="s">
        <v>539</v>
      </c>
      <c r="D32" s="332" t="s">
        <v>539</v>
      </c>
      <c r="E32" s="333" t="s">
        <v>539</v>
      </c>
      <c r="F32" s="334" t="s">
        <v>540</v>
      </c>
      <c r="G32" s="136"/>
      <c r="H32" s="136"/>
    </row>
    <row r="33" spans="1:8" ht="27" customHeight="1" x14ac:dyDescent="0.3">
      <c r="A33" s="1100" t="s">
        <v>1330</v>
      </c>
      <c r="B33" s="1100"/>
      <c r="C33" s="1100"/>
      <c r="D33" s="1100"/>
      <c r="E33" s="1100"/>
      <c r="F33" s="1101"/>
      <c r="G33" s="136"/>
      <c r="H33" s="136"/>
    </row>
    <row r="34" spans="1:8" x14ac:dyDescent="0.3">
      <c r="A34" s="1159" t="s">
        <v>1328</v>
      </c>
      <c r="B34" s="1159"/>
      <c r="C34" s="1159"/>
      <c r="D34" s="1159"/>
      <c r="E34" s="1159"/>
      <c r="F34" s="1160"/>
      <c r="G34" s="136"/>
      <c r="H34" s="136"/>
    </row>
    <row r="35" spans="1:8" x14ac:dyDescent="0.3">
      <c r="A35" s="136"/>
      <c r="B35" s="136"/>
      <c r="C35" s="136"/>
      <c r="D35" s="136"/>
      <c r="E35" s="136"/>
      <c r="F35" s="136"/>
      <c r="G35" s="136"/>
      <c r="H35" s="136"/>
    </row>
    <row r="36" spans="1:8" x14ac:dyDescent="0.3">
      <c r="A36" s="136"/>
      <c r="B36" s="136"/>
      <c r="C36" s="136"/>
      <c r="D36" s="136"/>
      <c r="E36" s="136"/>
      <c r="F36" s="136"/>
      <c r="G36" s="136"/>
      <c r="H36" s="136"/>
    </row>
    <row r="37" spans="1:8" x14ac:dyDescent="0.3">
      <c r="A37" s="136"/>
      <c r="B37" s="136"/>
      <c r="C37" s="136"/>
      <c r="D37" s="136"/>
      <c r="E37" s="136"/>
      <c r="F37" s="136"/>
      <c r="G37" s="136"/>
      <c r="H37" s="136"/>
    </row>
    <row r="38" spans="1:8" x14ac:dyDescent="0.3">
      <c r="A38" s="136"/>
      <c r="B38" s="136"/>
      <c r="C38" s="136"/>
      <c r="D38" s="136"/>
      <c r="E38" s="136"/>
      <c r="F38" s="136"/>
      <c r="G38" s="136"/>
      <c r="H38" s="136"/>
    </row>
  </sheetData>
  <sheetProtection algorithmName="SHA-512" hashValue="5O57MOaYh/j3E+m6nrbxGwe+YPhKE+gNtkaQobQRguzm+iTzmG/Yohqgao2jwiVAj0oOBPwbveza0pTJQPtrkw==" saltValue="caZDTEZkyqZHbMXtgmU2Wg==" spinCount="100000" sheet="1" objects="1" scenarios="1" sort="0"/>
  <mergeCells count="7">
    <mergeCell ref="B2:F6"/>
    <mergeCell ref="A10:F10"/>
    <mergeCell ref="A23:F23"/>
    <mergeCell ref="A24:F24"/>
    <mergeCell ref="A25:F25"/>
    <mergeCell ref="A34:F34"/>
    <mergeCell ref="A33:F33"/>
  </mergeCells>
  <hyperlinks>
    <hyperlink ref="A29" r:id="rId1" xr:uid="{A7D17858-86D9-41AC-A6A0-7200877C9072}"/>
    <hyperlink ref="A5" location="'Cover Page &amp; Directory'!A9" display="Go back to Directory" xr:uid="{8EF5F980-3F41-451A-AC15-C0DC5BB3F5A1}"/>
  </hyperlinks>
  <pageMargins left="0.7" right="0.7" top="0.75" bottom="0.75" header="0.3" footer="0.3"/>
  <pageSetup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EC2D-E6F1-46F7-B4D2-57BBD4DB673C}">
  <sheetPr>
    <tabColor rgb="FF0075C9"/>
  </sheetPr>
  <dimension ref="A1:L64"/>
  <sheetViews>
    <sheetView workbookViewId="0">
      <selection activeCell="F1" sqref="F1"/>
    </sheetView>
  </sheetViews>
  <sheetFormatPr defaultColWidth="8.88671875" defaultRowHeight="14.4" x14ac:dyDescent="0.3"/>
  <cols>
    <col min="1" max="1" width="57.88671875" style="3" customWidth="1"/>
    <col min="2" max="3" width="31.44140625" style="3" customWidth="1"/>
    <col min="4" max="5" width="11.6640625" style="3" customWidth="1"/>
    <col min="6" max="6" width="8.88671875" style="3"/>
    <col min="7" max="12" width="9.6640625" style="3" customWidth="1"/>
    <col min="13" max="16384" width="8.88671875" style="3"/>
  </cols>
  <sheetData>
    <row r="1" spans="1:5" ht="15" x14ac:dyDescent="0.35">
      <c r="A1" s="61" t="s">
        <v>4</v>
      </c>
      <c r="B1" s="283"/>
      <c r="C1" s="136"/>
      <c r="D1" s="136"/>
      <c r="E1" s="136"/>
    </row>
    <row r="2" spans="1:5" ht="15" customHeight="1" x14ac:dyDescent="0.35">
      <c r="A2" s="61" t="s">
        <v>1138</v>
      </c>
      <c r="B2" s="1001" t="s">
        <v>1244</v>
      </c>
      <c r="C2" s="1002"/>
      <c r="D2" s="773"/>
      <c r="E2" s="773"/>
    </row>
    <row r="3" spans="1:5" ht="27" x14ac:dyDescent="0.3">
      <c r="A3" s="747">
        <v>2023</v>
      </c>
      <c r="B3" s="1001"/>
      <c r="C3" s="1002"/>
      <c r="D3" s="773"/>
      <c r="E3" s="773"/>
    </row>
    <row r="4" spans="1:5" ht="15" x14ac:dyDescent="0.3">
      <c r="A4" s="55" t="s">
        <v>610</v>
      </c>
      <c r="B4" s="1001"/>
      <c r="C4" s="1002"/>
      <c r="D4" s="773"/>
      <c r="E4" s="773"/>
    </row>
    <row r="5" spans="1:5" x14ac:dyDescent="0.3">
      <c r="A5" s="825" t="s">
        <v>456</v>
      </c>
      <c r="B5" s="1001"/>
      <c r="C5" s="1002"/>
      <c r="D5" s="773"/>
      <c r="E5" s="773"/>
    </row>
    <row r="6" spans="1:5" x14ac:dyDescent="0.3">
      <c r="A6" s="264"/>
      <c r="B6" s="1001"/>
      <c r="C6" s="1002"/>
      <c r="D6" s="773"/>
      <c r="E6" s="773"/>
    </row>
    <row r="7" spans="1:5" x14ac:dyDescent="0.3">
      <c r="A7" s="264"/>
      <c r="B7" s="1001"/>
      <c r="C7" s="1002"/>
      <c r="D7" s="773"/>
      <c r="E7" s="773"/>
    </row>
    <row r="8" spans="1:5" x14ac:dyDescent="0.3">
      <c r="A8" s="264"/>
      <c r="B8" s="1001"/>
      <c r="C8" s="1002"/>
      <c r="D8" s="773"/>
      <c r="E8" s="773"/>
    </row>
    <row r="9" spans="1:5" x14ac:dyDescent="0.3">
      <c r="A9" s="264"/>
      <c r="B9" s="1001"/>
      <c r="C9" s="1002"/>
      <c r="D9" s="773"/>
      <c r="E9" s="773"/>
    </row>
    <row r="10" spans="1:5" x14ac:dyDescent="0.3">
      <c r="A10" s="264"/>
      <c r="B10" s="1001"/>
      <c r="C10" s="1002"/>
      <c r="D10" s="773"/>
      <c r="E10" s="773"/>
    </row>
    <row r="11" spans="1:5" x14ac:dyDescent="0.3">
      <c r="A11" s="264"/>
      <c r="B11" s="1001"/>
      <c r="C11" s="1002"/>
      <c r="D11" s="773"/>
      <c r="E11" s="773"/>
    </row>
    <row r="12" spans="1:5" x14ac:dyDescent="0.3">
      <c r="A12" s="264"/>
      <c r="B12" s="1001"/>
      <c r="C12" s="1002"/>
      <c r="D12" s="773"/>
      <c r="E12" s="773"/>
    </row>
    <row r="13" spans="1:5" x14ac:dyDescent="0.3">
      <c r="A13" s="264"/>
      <c r="B13" s="1001"/>
      <c r="C13" s="1002"/>
      <c r="D13" s="773"/>
      <c r="E13" s="773"/>
    </row>
    <row r="14" spans="1:5" ht="15.6" thickBot="1" x14ac:dyDescent="0.35">
      <c r="A14" s="284" t="s">
        <v>541</v>
      </c>
      <c r="B14" s="284"/>
      <c r="C14" s="341"/>
      <c r="D14" s="341"/>
      <c r="E14" s="773"/>
    </row>
    <row r="15" spans="1:5" x14ac:dyDescent="0.3">
      <c r="A15" s="789" t="s">
        <v>542</v>
      </c>
      <c r="B15" s="285" t="s">
        <v>130</v>
      </c>
      <c r="C15" s="286" t="s">
        <v>319</v>
      </c>
      <c r="D15" s="292"/>
      <c r="E15" s="773"/>
    </row>
    <row r="16" spans="1:5" ht="16.2" x14ac:dyDescent="0.3">
      <c r="A16" s="287" t="s">
        <v>1246</v>
      </c>
      <c r="B16" s="328" t="s">
        <v>141</v>
      </c>
      <c r="C16" s="786">
        <v>546341</v>
      </c>
      <c r="D16" s="783"/>
      <c r="E16" s="773"/>
    </row>
    <row r="17" spans="1:5" x14ac:dyDescent="0.3">
      <c r="A17" s="342" t="s">
        <v>446</v>
      </c>
      <c r="B17" s="160" t="s">
        <v>141</v>
      </c>
      <c r="C17" s="787">
        <v>495453</v>
      </c>
      <c r="D17" s="785"/>
      <c r="E17" s="773"/>
    </row>
    <row r="18" spans="1:5" x14ac:dyDescent="0.3">
      <c r="A18" s="342" t="s">
        <v>447</v>
      </c>
      <c r="B18" s="160" t="s">
        <v>141</v>
      </c>
      <c r="C18" s="787">
        <v>42427</v>
      </c>
      <c r="D18" s="785"/>
      <c r="E18" s="773"/>
    </row>
    <row r="19" spans="1:5" x14ac:dyDescent="0.3">
      <c r="A19" s="342" t="s">
        <v>448</v>
      </c>
      <c r="B19" s="160" t="s">
        <v>141</v>
      </c>
      <c r="C19" s="787">
        <v>3250</v>
      </c>
      <c r="D19" s="785"/>
      <c r="E19" s="773"/>
    </row>
    <row r="20" spans="1:5" x14ac:dyDescent="0.3">
      <c r="A20" s="342" t="s">
        <v>449</v>
      </c>
      <c r="B20" s="160" t="s">
        <v>141</v>
      </c>
      <c r="C20" s="787">
        <v>5052</v>
      </c>
      <c r="D20" s="785"/>
      <c r="E20" s="773"/>
    </row>
    <row r="21" spans="1:5" x14ac:dyDescent="0.3">
      <c r="A21" s="342" t="s">
        <v>450</v>
      </c>
      <c r="B21" s="160" t="s">
        <v>141</v>
      </c>
      <c r="C21" s="788">
        <v>159</v>
      </c>
      <c r="D21" s="785"/>
      <c r="E21" s="773"/>
    </row>
    <row r="22" spans="1:5" ht="16.2" x14ac:dyDescent="0.3">
      <c r="A22" s="287" t="s">
        <v>1245</v>
      </c>
      <c r="B22" s="792" t="s">
        <v>139</v>
      </c>
      <c r="C22" s="786">
        <f>SUM(C23:C29)</f>
        <v>840541</v>
      </c>
      <c r="D22" s="783"/>
      <c r="E22" s="136"/>
    </row>
    <row r="23" spans="1:5" x14ac:dyDescent="0.3">
      <c r="A23" s="342" t="s">
        <v>446</v>
      </c>
      <c r="B23" s="160" t="s">
        <v>139</v>
      </c>
      <c r="C23" s="787">
        <v>435312</v>
      </c>
      <c r="D23" s="785"/>
      <c r="E23" s="136"/>
    </row>
    <row r="24" spans="1:5" x14ac:dyDescent="0.3">
      <c r="A24" s="342" t="s">
        <v>447</v>
      </c>
      <c r="B24" s="160" t="s">
        <v>139</v>
      </c>
      <c r="C24" s="787">
        <v>167722</v>
      </c>
      <c r="D24" s="785"/>
      <c r="E24" s="136"/>
    </row>
    <row r="25" spans="1:5" x14ac:dyDescent="0.3">
      <c r="A25" s="342" t="s">
        <v>448</v>
      </c>
      <c r="B25" s="160" t="s">
        <v>139</v>
      </c>
      <c r="C25" s="787">
        <v>94418</v>
      </c>
      <c r="D25" s="785"/>
      <c r="E25" s="136"/>
    </row>
    <row r="26" spans="1:5" x14ac:dyDescent="0.3">
      <c r="A26" s="431" t="s">
        <v>449</v>
      </c>
      <c r="B26" s="160" t="s">
        <v>139</v>
      </c>
      <c r="C26" s="787">
        <v>33768</v>
      </c>
      <c r="D26" s="785"/>
      <c r="E26" s="136"/>
    </row>
    <row r="27" spans="1:5" x14ac:dyDescent="0.3">
      <c r="A27" s="431" t="s">
        <v>451</v>
      </c>
      <c r="B27" s="160" t="s">
        <v>139</v>
      </c>
      <c r="C27" s="787">
        <v>2172</v>
      </c>
      <c r="D27" s="785"/>
      <c r="E27" s="136"/>
    </row>
    <row r="28" spans="1:5" x14ac:dyDescent="0.3">
      <c r="A28" s="431" t="s">
        <v>452</v>
      </c>
      <c r="B28" s="160" t="s">
        <v>139</v>
      </c>
      <c r="C28" s="787">
        <v>82983</v>
      </c>
      <c r="D28" s="785"/>
      <c r="E28" s="136"/>
    </row>
    <row r="29" spans="1:5" x14ac:dyDescent="0.3">
      <c r="A29" s="342" t="s">
        <v>453</v>
      </c>
      <c r="B29" s="160" t="s">
        <v>139</v>
      </c>
      <c r="C29" s="787">
        <v>24166</v>
      </c>
      <c r="D29" s="785"/>
      <c r="E29" s="136"/>
    </row>
    <row r="30" spans="1:5" ht="16.2" x14ac:dyDescent="0.3">
      <c r="A30" s="287" t="s">
        <v>1247</v>
      </c>
      <c r="B30" s="792" t="s">
        <v>454</v>
      </c>
      <c r="C30" s="786">
        <v>32153</v>
      </c>
      <c r="D30" s="783"/>
      <c r="E30" s="136"/>
    </row>
    <row r="31" spans="1:5" x14ac:dyDescent="0.3">
      <c r="A31" s="287" t="s">
        <v>71</v>
      </c>
      <c r="B31" s="792" t="s">
        <v>139</v>
      </c>
      <c r="C31" s="786">
        <v>1056945.8</v>
      </c>
      <c r="D31" s="784"/>
      <c r="E31" s="136"/>
    </row>
    <row r="32" spans="1:5" ht="26.4" customHeight="1" x14ac:dyDescent="0.3">
      <c r="A32" s="1108" t="s">
        <v>1325</v>
      </c>
      <c r="B32" s="1108"/>
      <c r="C32" s="1109"/>
      <c r="D32" s="784"/>
      <c r="E32" s="136"/>
    </row>
    <row r="33" spans="1:12" ht="14.4" customHeight="1" x14ac:dyDescent="0.3">
      <c r="A33" s="1110" t="s">
        <v>611</v>
      </c>
      <c r="B33" s="1110"/>
      <c r="C33" s="1111"/>
      <c r="D33" s="784"/>
      <c r="E33" s="136"/>
    </row>
    <row r="34" spans="1:12" ht="14.4" customHeight="1" x14ac:dyDescent="0.3">
      <c r="A34" s="1110" t="s">
        <v>1326</v>
      </c>
      <c r="B34" s="1110"/>
      <c r="C34" s="1111"/>
      <c r="D34" s="784"/>
      <c r="E34" s="136"/>
    </row>
    <row r="35" spans="1:12" ht="14.4" customHeight="1" x14ac:dyDescent="0.3">
      <c r="A35" s="1112" t="s">
        <v>1248</v>
      </c>
      <c r="B35" s="1112"/>
      <c r="C35" s="1113"/>
      <c r="D35" s="784"/>
      <c r="E35" s="136"/>
    </row>
    <row r="36" spans="1:12" x14ac:dyDescent="0.3">
      <c r="A36" s="136"/>
      <c r="B36" s="136"/>
      <c r="C36" s="136"/>
      <c r="D36" s="784"/>
      <c r="E36" s="136"/>
    </row>
    <row r="37" spans="1:12" ht="15.6" thickBot="1" x14ac:dyDescent="0.35">
      <c r="A37" s="284" t="s">
        <v>608</v>
      </c>
      <c r="B37" s="284"/>
      <c r="C37" s="341"/>
      <c r="D37" s="341"/>
      <c r="E37" s="136"/>
    </row>
    <row r="38" spans="1:12" x14ac:dyDescent="0.3">
      <c r="A38" s="208" t="s">
        <v>543</v>
      </c>
      <c r="B38" s="285" t="s">
        <v>130</v>
      </c>
      <c r="C38" s="285" t="s">
        <v>319</v>
      </c>
      <c r="D38" s="292"/>
      <c r="E38" s="773"/>
    </row>
    <row r="39" spans="1:12" ht="28.8" x14ac:dyDescent="0.3">
      <c r="A39" s="299" t="s">
        <v>1255</v>
      </c>
      <c r="B39" s="160" t="s">
        <v>141</v>
      </c>
      <c r="C39" s="428">
        <v>0</v>
      </c>
      <c r="D39" s="791"/>
      <c r="E39" s="136"/>
    </row>
    <row r="40" spans="1:12" ht="16.2" x14ac:dyDescent="0.3">
      <c r="A40" s="299" t="s">
        <v>1252</v>
      </c>
      <c r="B40" s="160" t="s">
        <v>172</v>
      </c>
      <c r="C40" s="428">
        <v>5.27</v>
      </c>
      <c r="D40" s="791"/>
      <c r="E40" s="136"/>
    </row>
    <row r="41" spans="1:12" ht="16.2" x14ac:dyDescent="0.3">
      <c r="A41" s="299" t="s">
        <v>1253</v>
      </c>
      <c r="B41" s="160" t="s">
        <v>172</v>
      </c>
      <c r="C41" s="428">
        <v>4.46</v>
      </c>
      <c r="D41" s="791"/>
      <c r="E41" s="136"/>
    </row>
    <row r="42" spans="1:12" ht="30.6" x14ac:dyDescent="0.3">
      <c r="A42" s="299" t="s">
        <v>1254</v>
      </c>
      <c r="B42" s="160" t="s">
        <v>172</v>
      </c>
      <c r="C42" s="428">
        <v>1.1816143497757847</v>
      </c>
      <c r="D42" s="791"/>
      <c r="E42" s="136"/>
    </row>
    <row r="43" spans="1:12" ht="14.4" customHeight="1" x14ac:dyDescent="0.3">
      <c r="A43" s="1114" t="s">
        <v>1251</v>
      </c>
      <c r="B43" s="1114"/>
      <c r="C43" s="1115"/>
      <c r="D43" s="791"/>
      <c r="E43" s="136"/>
    </row>
    <row r="44" spans="1:12" x14ac:dyDescent="0.3">
      <c r="A44" s="343"/>
      <c r="B44" s="343"/>
      <c r="C44" s="343"/>
      <c r="D44" s="343"/>
      <c r="E44" s="136"/>
    </row>
    <row r="45" spans="1:12" ht="15.6" thickBot="1" x14ac:dyDescent="0.35">
      <c r="A45" s="284" t="s">
        <v>609</v>
      </c>
      <c r="B45" s="284"/>
      <c r="C45" s="341"/>
      <c r="D45" s="341"/>
      <c r="E45" s="136"/>
      <c r="H45" s="794" t="s">
        <v>613</v>
      </c>
    </row>
    <row r="46" spans="1:12" x14ac:dyDescent="0.3">
      <c r="A46" s="208" t="s">
        <v>544</v>
      </c>
      <c r="B46" s="285"/>
      <c r="C46" s="285" t="s">
        <v>319</v>
      </c>
      <c r="D46" s="292"/>
      <c r="E46" s="773"/>
    </row>
    <row r="47" spans="1:12" ht="24" x14ac:dyDescent="0.3">
      <c r="A47" s="340" t="s">
        <v>1256</v>
      </c>
      <c r="B47" s="160" t="s">
        <v>133</v>
      </c>
      <c r="C47" s="429">
        <v>0.1019</v>
      </c>
      <c r="D47" s="791"/>
      <c r="E47" s="136"/>
      <c r="G47" s="419"/>
      <c r="H47" s="420" t="s">
        <v>602</v>
      </c>
      <c r="I47" s="420" t="s">
        <v>603</v>
      </c>
      <c r="J47" s="420" t="s">
        <v>604</v>
      </c>
      <c r="K47" s="420" t="s">
        <v>605</v>
      </c>
      <c r="L47" s="420" t="s">
        <v>606</v>
      </c>
    </row>
    <row r="48" spans="1:12" ht="16.2" x14ac:dyDescent="0.3">
      <c r="A48" s="340" t="s">
        <v>1259</v>
      </c>
      <c r="B48" s="793" t="s">
        <v>545</v>
      </c>
      <c r="C48" s="428">
        <f>829.2971*0.000342</f>
        <v>0.28361960820000004</v>
      </c>
      <c r="D48" s="791"/>
      <c r="E48" s="136"/>
      <c r="G48" s="419" t="s">
        <v>607</v>
      </c>
      <c r="H48" s="421">
        <v>1580.3645000000001</v>
      </c>
      <c r="I48" s="421">
        <v>2836.4785999999999</v>
      </c>
      <c r="J48" s="421">
        <v>2836.4785999999999</v>
      </c>
      <c r="K48" s="421">
        <v>2836.4785999999999</v>
      </c>
      <c r="L48" s="421">
        <v>657.46669999999995</v>
      </c>
    </row>
    <row r="49" spans="1:12" ht="16.2" x14ac:dyDescent="0.3">
      <c r="A49" s="340" t="s">
        <v>1260</v>
      </c>
      <c r="B49" s="793" t="s">
        <v>545</v>
      </c>
      <c r="C49" s="428">
        <f>751.0674*0.000342</f>
        <v>0.25686505079999999</v>
      </c>
      <c r="D49" s="791"/>
      <c r="E49" s="136"/>
      <c r="G49" s="419" t="s">
        <v>612</v>
      </c>
      <c r="H49" s="422">
        <v>0.27024232950000004</v>
      </c>
      <c r="I49" s="422">
        <v>0.2425189203</v>
      </c>
      <c r="J49" s="422">
        <v>0.2425189203</v>
      </c>
      <c r="K49" s="422">
        <v>0.2425189203</v>
      </c>
      <c r="L49" s="422">
        <v>0.22485361139999999</v>
      </c>
    </row>
    <row r="50" spans="1:12" ht="16.2" x14ac:dyDescent="0.3">
      <c r="A50" s="340" t="s">
        <v>1261</v>
      </c>
      <c r="B50" s="793" t="s">
        <v>545</v>
      </c>
      <c r="C50" s="428">
        <f>657.4667*0.000342</f>
        <v>0.22485361139999999</v>
      </c>
      <c r="D50" s="791"/>
      <c r="E50" s="136"/>
    </row>
    <row r="51" spans="1:12" ht="16.2" x14ac:dyDescent="0.3">
      <c r="A51" s="340" t="s">
        <v>1262</v>
      </c>
      <c r="B51" s="793" t="s">
        <v>545</v>
      </c>
      <c r="C51" s="428">
        <f>598.6474*0.000342</f>
        <v>0.20473741079999999</v>
      </c>
      <c r="D51" s="791"/>
      <c r="E51" s="136"/>
      <c r="H51" s="794" t="s">
        <v>986</v>
      </c>
    </row>
    <row r="52" spans="1:12" ht="30.6" x14ac:dyDescent="0.3">
      <c r="A52" s="340" t="s">
        <v>1263</v>
      </c>
      <c r="B52" s="160" t="s">
        <v>545</v>
      </c>
      <c r="C52" s="703">
        <v>28.85</v>
      </c>
      <c r="D52" s="791"/>
      <c r="E52" s="136"/>
      <c r="F52" s="701"/>
      <c r="H52" s="794" t="s">
        <v>987</v>
      </c>
    </row>
    <row r="53" spans="1:12" ht="30.6" x14ac:dyDescent="0.3">
      <c r="A53" s="340" t="s">
        <v>1264</v>
      </c>
      <c r="B53" s="160" t="s">
        <v>545</v>
      </c>
      <c r="C53" s="703">
        <v>29.87</v>
      </c>
      <c r="D53" s="791"/>
      <c r="E53" s="136"/>
      <c r="G53" s="419" t="s">
        <v>607</v>
      </c>
      <c r="H53" s="702">
        <v>84348</v>
      </c>
      <c r="I53" s="702">
        <v>87352</v>
      </c>
    </row>
    <row r="54" spans="1:12" ht="43.2" x14ac:dyDescent="0.3">
      <c r="A54" s="340" t="s">
        <v>1257</v>
      </c>
      <c r="B54" s="160" t="s">
        <v>141</v>
      </c>
      <c r="C54" s="428">
        <v>55423</v>
      </c>
      <c r="D54" s="791"/>
      <c r="E54" s="136"/>
      <c r="G54" s="419" t="s">
        <v>612</v>
      </c>
      <c r="H54" s="422">
        <v>28.85</v>
      </c>
      <c r="I54" s="422">
        <v>29.87</v>
      </c>
    </row>
    <row r="55" spans="1:12" x14ac:dyDescent="0.3">
      <c r="A55" s="340" t="s">
        <v>1258</v>
      </c>
      <c r="B55" s="160" t="s">
        <v>133</v>
      </c>
      <c r="C55" s="430">
        <v>1</v>
      </c>
      <c r="D55" s="791"/>
      <c r="E55" s="136"/>
    </row>
    <row r="56" spans="1:12" ht="129.6" x14ac:dyDescent="0.3">
      <c r="A56" s="340" t="s">
        <v>244</v>
      </c>
      <c r="B56" s="160" t="s">
        <v>1</v>
      </c>
      <c r="C56" s="790" t="s">
        <v>877</v>
      </c>
      <c r="D56" s="791"/>
      <c r="E56" s="136"/>
    </row>
    <row r="57" spans="1:12" ht="24" customHeight="1" x14ac:dyDescent="0.3">
      <c r="A57" s="1116" t="s">
        <v>1265</v>
      </c>
      <c r="B57" s="1116"/>
      <c r="C57" s="1117"/>
      <c r="D57" s="791"/>
      <c r="E57" s="136"/>
    </row>
    <row r="58" spans="1:12" x14ac:dyDescent="0.3">
      <c r="A58" s="1118" t="s">
        <v>1266</v>
      </c>
      <c r="B58" s="1118"/>
      <c r="C58" s="1119"/>
      <c r="D58" s="791"/>
      <c r="E58" s="136"/>
    </row>
    <row r="59" spans="1:12" x14ac:dyDescent="0.3">
      <c r="A59" s="1106" t="s">
        <v>1327</v>
      </c>
      <c r="B59" s="1106"/>
      <c r="C59" s="1107"/>
      <c r="D59" s="791"/>
      <c r="E59" s="136"/>
    </row>
    <row r="60" spans="1:12" x14ac:dyDescent="0.3">
      <c r="A60" s="136"/>
      <c r="B60" s="136"/>
      <c r="C60" s="136"/>
      <c r="D60" s="136"/>
      <c r="E60" s="136"/>
    </row>
    <row r="61" spans="1:12" x14ac:dyDescent="0.3">
      <c r="A61" s="136"/>
      <c r="B61" s="136"/>
      <c r="C61" s="136"/>
      <c r="D61" s="136"/>
      <c r="E61" s="136"/>
    </row>
    <row r="62" spans="1:12" x14ac:dyDescent="0.3">
      <c r="A62" s="136"/>
      <c r="B62" s="136"/>
      <c r="C62" s="136"/>
      <c r="D62" s="136"/>
      <c r="E62" s="136"/>
    </row>
    <row r="63" spans="1:12" x14ac:dyDescent="0.3">
      <c r="A63" s="136"/>
      <c r="B63" s="136"/>
      <c r="C63" s="136"/>
      <c r="D63" s="136"/>
      <c r="E63" s="136"/>
    </row>
    <row r="64" spans="1:12" x14ac:dyDescent="0.3">
      <c r="A64" s="136"/>
      <c r="B64" s="136"/>
      <c r="C64" s="136"/>
      <c r="D64" s="136"/>
      <c r="E64" s="136"/>
    </row>
  </sheetData>
  <sheetProtection algorithmName="SHA-512" hashValue="GhyNZ8OKVHDdy3AEOxGzyBe5BBl+b/NcUX/WYChINrSpdpfqrW+oHmsPkRBkUy0OzGvj6GT3JpefxBeUQipU5w==" saltValue="F1TlSNE0vcJA4kq85+LwAQ==" spinCount="100000" sheet="1" objects="1" scenarios="1" sort="0"/>
  <mergeCells count="9">
    <mergeCell ref="A59:C59"/>
    <mergeCell ref="A32:C32"/>
    <mergeCell ref="A33:C33"/>
    <mergeCell ref="A35:C35"/>
    <mergeCell ref="B2:C13"/>
    <mergeCell ref="A34:C34"/>
    <mergeCell ref="A43:C43"/>
    <mergeCell ref="A57:C57"/>
    <mergeCell ref="A58:C58"/>
  </mergeCells>
  <hyperlinks>
    <hyperlink ref="A5" location="'Cover Page &amp; Directory'!A9" display="Go back to Directory" xr:uid="{178A5818-25F1-4182-9249-204E6C6FA535}"/>
  </hyperlinks>
  <pageMargins left="0.7" right="0.7" top="0.75" bottom="0.75" header="0.3" footer="0.3"/>
  <pageSetup orientation="portrait" verticalDpi="0" r:id="rId1"/>
  <ignoredErrors>
    <ignoredError sqref="C22"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731C-3A17-4340-9124-AD39762823BA}">
  <sheetPr>
    <tabColor rgb="FF0075C9"/>
  </sheetPr>
  <dimension ref="A1:K35"/>
  <sheetViews>
    <sheetView workbookViewId="0">
      <selection activeCell="K1" sqref="K1"/>
    </sheetView>
  </sheetViews>
  <sheetFormatPr defaultRowHeight="14.4" x14ac:dyDescent="0.3"/>
  <cols>
    <col min="1" max="1" width="33" customWidth="1"/>
    <col min="2" max="3" width="40.33203125" customWidth="1"/>
    <col min="4" max="8" width="19.33203125" customWidth="1"/>
    <col min="9" max="9" width="25.88671875" customWidth="1"/>
    <col min="10" max="10" width="11.88671875" customWidth="1"/>
  </cols>
  <sheetData>
    <row r="1" spans="1:11" ht="15" x14ac:dyDescent="0.35">
      <c r="A1" s="61" t="s">
        <v>4</v>
      </c>
      <c r="B1" s="283"/>
      <c r="C1" s="136"/>
      <c r="D1" s="136"/>
      <c r="E1" s="136"/>
      <c r="F1" s="136"/>
      <c r="G1" s="136"/>
      <c r="H1" s="136"/>
      <c r="I1" s="4"/>
      <c r="J1" s="4"/>
      <c r="K1" s="4"/>
    </row>
    <row r="2" spans="1:11" ht="15" x14ac:dyDescent="0.35">
      <c r="A2" s="61" t="s">
        <v>1138</v>
      </c>
      <c r="B2" s="1001" t="s">
        <v>828</v>
      </c>
      <c r="C2" s="1002"/>
      <c r="D2" s="1002"/>
      <c r="E2" s="1002"/>
      <c r="F2" s="1002"/>
      <c r="G2" s="1002"/>
      <c r="H2" s="1002"/>
      <c r="I2" s="4"/>
      <c r="J2" s="4"/>
      <c r="K2" s="4"/>
    </row>
    <row r="3" spans="1:11" ht="27" x14ac:dyDescent="0.3">
      <c r="A3" s="747">
        <v>2023</v>
      </c>
      <c r="B3" s="1001"/>
      <c r="C3" s="1002"/>
      <c r="D3" s="1002"/>
      <c r="E3" s="1002"/>
      <c r="F3" s="1002"/>
      <c r="G3" s="1002"/>
      <c r="H3" s="1002"/>
      <c r="I3" s="4"/>
      <c r="J3" s="4"/>
      <c r="K3" s="4"/>
    </row>
    <row r="4" spans="1:11" ht="15" x14ac:dyDescent="0.3">
      <c r="A4" s="55" t="s">
        <v>703</v>
      </c>
      <c r="B4" s="1001"/>
      <c r="C4" s="1002"/>
      <c r="D4" s="1002"/>
      <c r="E4" s="1002"/>
      <c r="F4" s="1002"/>
      <c r="G4" s="1002"/>
      <c r="H4" s="1002"/>
      <c r="I4" s="4"/>
      <c r="J4" s="4"/>
      <c r="K4" s="4"/>
    </row>
    <row r="5" spans="1:11" x14ac:dyDescent="0.3">
      <c r="A5" s="825" t="s">
        <v>456</v>
      </c>
      <c r="B5" s="1001"/>
      <c r="C5" s="1002"/>
      <c r="D5" s="1002"/>
      <c r="E5" s="1002"/>
      <c r="F5" s="1002"/>
      <c r="G5" s="1002"/>
      <c r="H5" s="1002"/>
      <c r="I5" s="4"/>
      <c r="J5" s="4"/>
      <c r="K5" s="4"/>
    </row>
    <row r="6" spans="1:11" x14ac:dyDescent="0.3">
      <c r="A6" s="264"/>
      <c r="B6" s="1001"/>
      <c r="C6" s="1002"/>
      <c r="D6" s="1002"/>
      <c r="E6" s="1002"/>
      <c r="F6" s="1002"/>
      <c r="G6" s="1002"/>
      <c r="H6" s="1002"/>
      <c r="I6" s="4"/>
      <c r="J6" s="4"/>
      <c r="K6" s="4"/>
    </row>
    <row r="7" spans="1:11" ht="15" x14ac:dyDescent="0.3">
      <c r="A7" s="284"/>
      <c r="B7" s="1001"/>
      <c r="C7" s="1002"/>
      <c r="D7" s="1002"/>
      <c r="E7" s="1002"/>
      <c r="F7" s="1002"/>
      <c r="G7" s="1002"/>
      <c r="H7" s="1002"/>
      <c r="I7" s="4"/>
      <c r="J7" s="4"/>
      <c r="K7" s="4"/>
    </row>
    <row r="8" spans="1:11" ht="15" x14ac:dyDescent="0.3">
      <c r="A8" s="54" t="s">
        <v>827</v>
      </c>
      <c r="B8" s="582"/>
      <c r="C8" s="70"/>
      <c r="D8" s="71"/>
      <c r="E8" s="71"/>
      <c r="F8" s="71"/>
      <c r="G8" s="71"/>
      <c r="H8" s="71"/>
      <c r="I8" s="4"/>
      <c r="J8" s="4"/>
      <c r="K8" s="4"/>
    </row>
    <row r="9" spans="1:11" x14ac:dyDescent="0.3">
      <c r="A9" s="597"/>
      <c r="B9" s="861" t="s">
        <v>772</v>
      </c>
      <c r="C9" s="861"/>
      <c r="D9" s="862" t="s">
        <v>1323</v>
      </c>
      <c r="E9" s="591"/>
      <c r="F9" s="591"/>
      <c r="G9" s="591"/>
      <c r="H9" s="591"/>
      <c r="I9" s="591"/>
      <c r="J9" s="4"/>
      <c r="K9" s="4"/>
    </row>
    <row r="10" spans="1:11" ht="114" customHeight="1" x14ac:dyDescent="0.3">
      <c r="A10" s="828" t="s">
        <v>773</v>
      </c>
      <c r="B10" s="1126" t="s">
        <v>771</v>
      </c>
      <c r="C10" s="1126"/>
      <c r="D10" s="1126" t="s">
        <v>776</v>
      </c>
      <c r="E10" s="1126"/>
      <c r="F10" s="1126"/>
      <c r="G10" s="1126"/>
      <c r="H10" s="1126"/>
      <c r="I10" s="1127"/>
      <c r="J10" s="598"/>
      <c r="K10" s="4"/>
    </row>
    <row r="11" spans="1:11" x14ac:dyDescent="0.3">
      <c r="A11" s="583" t="s">
        <v>180</v>
      </c>
      <c r="B11" s="583" t="s">
        <v>181</v>
      </c>
      <c r="C11" s="583" t="s">
        <v>182</v>
      </c>
      <c r="D11" s="584"/>
      <c r="E11" s="584" t="s">
        <v>833</v>
      </c>
      <c r="F11" s="584"/>
      <c r="G11" s="584"/>
      <c r="H11" s="584"/>
      <c r="I11" s="585"/>
      <c r="J11" s="4"/>
      <c r="K11" s="4"/>
    </row>
    <row r="12" spans="1:11" ht="22.8" x14ac:dyDescent="0.3">
      <c r="A12" s="592" t="s">
        <v>774</v>
      </c>
      <c r="B12" s="58" t="s">
        <v>183</v>
      </c>
      <c r="C12" s="58" t="s">
        <v>184</v>
      </c>
      <c r="D12" s="58"/>
      <c r="E12" s="58" t="s">
        <v>185</v>
      </c>
      <c r="F12" s="58"/>
      <c r="G12" s="58"/>
      <c r="H12" s="58"/>
      <c r="I12" s="586"/>
      <c r="J12" s="4"/>
      <c r="K12" s="4"/>
    </row>
    <row r="13" spans="1:11" ht="22.8" x14ac:dyDescent="0.3">
      <c r="A13" s="592"/>
      <c r="B13" s="58" t="s">
        <v>186</v>
      </c>
      <c r="C13" s="58" t="s">
        <v>184</v>
      </c>
      <c r="D13" s="58"/>
      <c r="E13" s="58" t="s">
        <v>187</v>
      </c>
      <c r="F13" s="58"/>
      <c r="G13" s="58"/>
      <c r="H13" s="58"/>
      <c r="I13" s="586"/>
      <c r="J13" s="4"/>
      <c r="K13" s="4"/>
    </row>
    <row r="14" spans="1:11" x14ac:dyDescent="0.3">
      <c r="A14" s="592"/>
      <c r="B14" s="58" t="s">
        <v>188</v>
      </c>
      <c r="C14" s="58" t="s">
        <v>189</v>
      </c>
      <c r="D14" s="58"/>
      <c r="E14" s="58" t="s">
        <v>190</v>
      </c>
      <c r="F14" s="58"/>
      <c r="G14" s="58"/>
      <c r="H14" s="58"/>
      <c r="I14" s="586"/>
      <c r="J14" s="4"/>
      <c r="K14" s="19"/>
    </row>
    <row r="15" spans="1:11" ht="22.8" x14ac:dyDescent="0.3">
      <c r="A15" s="592"/>
      <c r="B15" s="58" t="s">
        <v>183</v>
      </c>
      <c r="C15" s="58" t="s">
        <v>184</v>
      </c>
      <c r="D15" s="58"/>
      <c r="E15" s="58" t="s">
        <v>191</v>
      </c>
      <c r="F15" s="58"/>
      <c r="G15" s="58"/>
      <c r="H15" s="58"/>
      <c r="I15" s="586"/>
      <c r="J15" s="4"/>
      <c r="K15" s="19"/>
    </row>
    <row r="16" spans="1:11" ht="58.95" customHeight="1" x14ac:dyDescent="0.3">
      <c r="A16" s="593"/>
      <c r="B16" s="59" t="s">
        <v>192</v>
      </c>
      <c r="C16" s="59" t="s">
        <v>184</v>
      </c>
      <c r="D16" s="59"/>
      <c r="E16" s="59" t="s">
        <v>193</v>
      </c>
      <c r="F16" s="59"/>
      <c r="G16" s="59"/>
      <c r="H16" s="59"/>
      <c r="I16" s="587"/>
      <c r="J16" s="4"/>
      <c r="K16" s="19"/>
    </row>
    <row r="17" spans="1:11" x14ac:dyDescent="0.3">
      <c r="A17" s="594" t="s">
        <v>775</v>
      </c>
      <c r="B17" s="60" t="s">
        <v>194</v>
      </c>
      <c r="C17" s="60" t="s">
        <v>184</v>
      </c>
      <c r="D17" s="60"/>
      <c r="E17" s="60" t="s">
        <v>195</v>
      </c>
      <c r="F17" s="60"/>
      <c r="G17" s="60"/>
      <c r="H17" s="60"/>
      <c r="I17" s="588"/>
      <c r="J17" s="4"/>
      <c r="K17" s="19"/>
    </row>
    <row r="18" spans="1:11" ht="14.4" customHeight="1" x14ac:dyDescent="0.3">
      <c r="A18" s="595"/>
      <c r="B18" s="58" t="s">
        <v>196</v>
      </c>
      <c r="C18" s="58" t="s">
        <v>197</v>
      </c>
      <c r="D18" s="58"/>
      <c r="E18" s="58" t="s">
        <v>198</v>
      </c>
      <c r="F18" s="58"/>
      <c r="G18" s="58"/>
      <c r="H18" s="58"/>
      <c r="I18" s="586"/>
      <c r="J18" s="4"/>
      <c r="K18" s="19"/>
    </row>
    <row r="19" spans="1:11" ht="14.4" customHeight="1" x14ac:dyDescent="0.3">
      <c r="A19" s="595"/>
      <c r="B19" s="58" t="s">
        <v>199</v>
      </c>
      <c r="C19" s="58" t="s">
        <v>350</v>
      </c>
      <c r="D19" s="58"/>
      <c r="E19" s="58" t="s">
        <v>351</v>
      </c>
      <c r="F19" s="58"/>
      <c r="G19" s="58"/>
      <c r="H19" s="58"/>
      <c r="I19" s="586"/>
      <c r="J19" s="4"/>
      <c r="K19" s="19"/>
    </row>
    <row r="20" spans="1:11" ht="22.8" x14ac:dyDescent="0.3">
      <c r="A20" s="595"/>
      <c r="B20" s="58" t="s">
        <v>200</v>
      </c>
      <c r="C20" s="58" t="s">
        <v>350</v>
      </c>
      <c r="D20" s="58"/>
      <c r="E20" s="58" t="s">
        <v>201</v>
      </c>
      <c r="F20" s="58"/>
      <c r="G20" s="58"/>
      <c r="H20" s="58"/>
      <c r="I20" s="586"/>
      <c r="J20" s="4"/>
      <c r="K20" s="19"/>
    </row>
    <row r="21" spans="1:11" ht="14.4" customHeight="1" x14ac:dyDescent="0.3">
      <c r="A21" s="595"/>
      <c r="B21" s="58" t="s">
        <v>202</v>
      </c>
      <c r="C21" s="58" t="s">
        <v>352</v>
      </c>
      <c r="D21" s="58"/>
      <c r="E21" s="58" t="s">
        <v>353</v>
      </c>
      <c r="F21" s="58"/>
      <c r="G21" s="58"/>
      <c r="H21" s="58"/>
      <c r="I21" s="586"/>
      <c r="J21" s="4"/>
      <c r="K21" s="19"/>
    </row>
    <row r="22" spans="1:11" ht="14.4" customHeight="1" x14ac:dyDescent="0.3">
      <c r="A22" s="596"/>
      <c r="B22" s="59" t="s">
        <v>203</v>
      </c>
      <c r="C22" s="59" t="s">
        <v>184</v>
      </c>
      <c r="D22" s="59"/>
      <c r="E22" s="59" t="s">
        <v>204</v>
      </c>
      <c r="F22" s="59"/>
      <c r="G22" s="59"/>
      <c r="H22" s="59"/>
      <c r="I22" s="587"/>
      <c r="J22" s="4"/>
      <c r="K22" s="19"/>
    </row>
    <row r="23" spans="1:11" x14ac:dyDescent="0.3">
      <c r="A23" s="580"/>
      <c r="B23" s="581"/>
      <c r="C23" s="581"/>
      <c r="D23" s="581"/>
      <c r="E23" s="581"/>
      <c r="F23" s="581"/>
      <c r="G23" s="581"/>
      <c r="H23" s="581"/>
      <c r="I23" s="589"/>
      <c r="J23" s="4"/>
      <c r="K23" s="19"/>
    </row>
    <row r="24" spans="1:11" x14ac:dyDescent="0.3">
      <c r="A24" s="8" t="s">
        <v>205</v>
      </c>
      <c r="B24" s="7"/>
      <c r="C24" s="7"/>
      <c r="D24" s="7"/>
      <c r="E24" s="7"/>
      <c r="F24" s="6"/>
      <c r="G24" s="6"/>
      <c r="H24" s="7"/>
      <c r="I24" s="590"/>
      <c r="J24" s="4"/>
      <c r="K24" s="19"/>
    </row>
    <row r="25" spans="1:11" ht="14.4" customHeight="1" x14ac:dyDescent="0.3">
      <c r="A25" s="1123" t="s">
        <v>206</v>
      </c>
      <c r="B25" s="1124"/>
      <c r="C25" s="1124"/>
      <c r="D25" s="1124"/>
      <c r="E25" s="1124"/>
      <c r="F25" s="1124"/>
      <c r="G25" s="1124"/>
      <c r="H25" s="1124"/>
      <c r="I25" s="1125"/>
      <c r="J25" s="4"/>
      <c r="K25" s="19"/>
    </row>
    <row r="26" spans="1:11" ht="14.4" customHeight="1" x14ac:dyDescent="0.3">
      <c r="A26" s="1128" t="s">
        <v>834</v>
      </c>
      <c r="B26" s="1129"/>
      <c r="C26" s="1129"/>
      <c r="D26" s="1129"/>
      <c r="E26" s="1129"/>
      <c r="F26" s="1129"/>
      <c r="G26" s="1129"/>
      <c r="H26" s="1129"/>
      <c r="I26" s="1130"/>
      <c r="J26" s="4"/>
      <c r="K26" s="19"/>
    </row>
    <row r="27" spans="1:11" ht="14.4" customHeight="1" x14ac:dyDescent="0.3">
      <c r="A27" s="1123" t="s">
        <v>354</v>
      </c>
      <c r="B27" s="1124"/>
      <c r="C27" s="1124"/>
      <c r="D27" s="1124"/>
      <c r="E27" s="1124"/>
      <c r="F27" s="1124"/>
      <c r="G27" s="1124"/>
      <c r="H27" s="1124"/>
      <c r="I27" s="1125"/>
      <c r="J27" s="4"/>
      <c r="K27" s="19"/>
    </row>
    <row r="28" spans="1:11" x14ac:dyDescent="0.3">
      <c r="A28" s="1123" t="s">
        <v>777</v>
      </c>
      <c r="B28" s="1124"/>
      <c r="C28" s="1124"/>
      <c r="D28" s="1124"/>
      <c r="E28" s="1124"/>
      <c r="F28" s="1124"/>
      <c r="G28" s="1124"/>
      <c r="H28" s="1124"/>
      <c r="I28" s="1125"/>
      <c r="J28" s="4"/>
      <c r="K28" s="19"/>
    </row>
    <row r="29" spans="1:11" x14ac:dyDescent="0.3">
      <c r="A29" s="1123" t="s">
        <v>355</v>
      </c>
      <c r="B29" s="1124"/>
      <c r="C29" s="1124"/>
      <c r="D29" s="1124"/>
      <c r="E29" s="1124"/>
      <c r="F29" s="1124"/>
      <c r="G29" s="1124"/>
      <c r="H29" s="1124"/>
      <c r="I29" s="1125"/>
      <c r="J29" s="4"/>
      <c r="K29" s="19"/>
    </row>
    <row r="30" spans="1:11" x14ac:dyDescent="0.3">
      <c r="A30" s="1123" t="s">
        <v>207</v>
      </c>
      <c r="B30" s="1124"/>
      <c r="C30" s="1124"/>
      <c r="D30" s="1124"/>
      <c r="E30" s="1124"/>
      <c r="F30" s="1124"/>
      <c r="G30" s="1124"/>
      <c r="H30" s="1124"/>
      <c r="I30" s="1125"/>
      <c r="J30" s="4"/>
      <c r="K30" s="19"/>
    </row>
    <row r="31" spans="1:11" ht="16.8" customHeight="1" x14ac:dyDescent="0.3">
      <c r="A31" s="1120" t="s">
        <v>1324</v>
      </c>
      <c r="B31" s="1121"/>
      <c r="C31" s="1121"/>
      <c r="D31" s="1121"/>
      <c r="E31" s="1121"/>
      <c r="F31" s="1121"/>
      <c r="G31" s="1121"/>
      <c r="H31" s="1121"/>
      <c r="I31" s="1122"/>
      <c r="J31" s="4"/>
      <c r="K31" s="19"/>
    </row>
    <row r="32" spans="1:11" x14ac:dyDescent="0.3">
      <c r="A32" s="4"/>
      <c r="B32" s="4"/>
      <c r="C32" s="4"/>
      <c r="D32" s="4"/>
      <c r="E32" s="4"/>
      <c r="F32" s="4"/>
      <c r="G32" s="4"/>
      <c r="H32" s="4"/>
      <c r="I32" s="4"/>
      <c r="J32" s="4"/>
      <c r="K32" s="19"/>
    </row>
    <row r="33" spans="1:11" x14ac:dyDescent="0.3">
      <c r="A33" s="4"/>
      <c r="B33" s="4"/>
      <c r="C33" s="4"/>
      <c r="D33" s="4"/>
      <c r="E33" s="4"/>
      <c r="F33" s="4"/>
      <c r="G33" s="4"/>
      <c r="H33" s="4"/>
      <c r="I33" s="4"/>
      <c r="J33" s="4"/>
      <c r="K33" s="19"/>
    </row>
    <row r="34" spans="1:11" x14ac:dyDescent="0.3">
      <c r="A34" s="4"/>
      <c r="B34" s="4"/>
      <c r="C34" s="4"/>
      <c r="D34" s="4"/>
      <c r="E34" s="4"/>
      <c r="F34" s="4"/>
      <c r="G34" s="4"/>
      <c r="H34" s="4"/>
      <c r="I34" s="4"/>
      <c r="J34" s="4"/>
      <c r="K34" s="19"/>
    </row>
    <row r="35" spans="1:11" x14ac:dyDescent="0.3">
      <c r="A35" s="4"/>
      <c r="B35" s="4"/>
      <c r="C35" s="4"/>
      <c r="D35" s="4"/>
      <c r="E35" s="4"/>
      <c r="F35" s="4"/>
      <c r="G35" s="4"/>
      <c r="H35" s="4"/>
      <c r="I35" s="4"/>
      <c r="J35" s="4"/>
      <c r="K35" s="19"/>
    </row>
  </sheetData>
  <sheetProtection algorithmName="SHA-512" hashValue="sHsuch6Txb86y4+zvJL/CtfExjQIsUHAHJ4cpIygPYlWwiy+XzTlcmxmnjLH2djLa0GE6f4sw6FVYV500/rO6g==" saltValue="T75YqvnGUdlq8RhlXkMD0g==" spinCount="100000" sheet="1" objects="1" scenarios="1" sort="0"/>
  <mergeCells count="10">
    <mergeCell ref="A31:I31"/>
    <mergeCell ref="A30:I30"/>
    <mergeCell ref="D10:I10"/>
    <mergeCell ref="B10:C10"/>
    <mergeCell ref="B2:H7"/>
    <mergeCell ref="A25:I25"/>
    <mergeCell ref="A26:I26"/>
    <mergeCell ref="A27:I27"/>
    <mergeCell ref="A28:I28"/>
    <mergeCell ref="A29:I29"/>
  </mergeCells>
  <hyperlinks>
    <hyperlink ref="A5" location="'Cover Page &amp; Directory'!A9" display="Go back to Directory" xr:uid="{B042A29F-3F8C-41D0-8E87-DC043976547A}"/>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C551-5EA1-4044-826A-3DAC99726610}">
  <sheetPr>
    <tabColor rgb="FF0075C9"/>
  </sheetPr>
  <dimension ref="A1:X334"/>
  <sheetViews>
    <sheetView zoomScale="112" zoomScaleNormal="112" workbookViewId="0">
      <selection activeCell="P1" sqref="P1"/>
    </sheetView>
  </sheetViews>
  <sheetFormatPr defaultRowHeight="14.4" x14ac:dyDescent="0.3"/>
  <cols>
    <col min="1" max="1" width="19.44140625" customWidth="1"/>
    <col min="2" max="2" width="58.109375" customWidth="1"/>
    <col min="3" max="3" width="14.6640625" customWidth="1"/>
    <col min="4" max="4" width="2.33203125" customWidth="1"/>
    <col min="5" max="5" width="13.77734375" customWidth="1"/>
    <col min="6" max="9" width="15.33203125" customWidth="1"/>
    <col min="10" max="10" width="1" customWidth="1"/>
    <col min="11" max="11" width="17.6640625" style="4" customWidth="1"/>
    <col min="23" max="23" width="15.109375" customWidth="1"/>
    <col min="24" max="24" width="30.77734375" customWidth="1"/>
  </cols>
  <sheetData>
    <row r="1" spans="1:24" ht="15" x14ac:dyDescent="0.35">
      <c r="A1" s="61" t="s">
        <v>0</v>
      </c>
      <c r="B1" s="4"/>
      <c r="C1" s="345"/>
      <c r="D1" s="345"/>
      <c r="E1" s="345"/>
      <c r="F1" s="345"/>
      <c r="G1" s="345"/>
      <c r="H1" s="345"/>
      <c r="I1" s="4"/>
      <c r="J1" s="4"/>
      <c r="L1" s="4"/>
      <c r="M1" s="573"/>
      <c r="N1" s="4"/>
      <c r="O1" s="4"/>
      <c r="P1" s="4"/>
      <c r="Q1" s="4"/>
      <c r="R1" s="4"/>
      <c r="S1" s="4"/>
      <c r="T1" s="4"/>
      <c r="U1" s="4"/>
      <c r="V1" s="4"/>
      <c r="W1" s="4"/>
      <c r="X1" s="4"/>
    </row>
    <row r="2" spans="1:24" ht="15" x14ac:dyDescent="0.35">
      <c r="A2" s="61" t="s">
        <v>1268</v>
      </c>
      <c r="B2" s="4"/>
      <c r="C2" s="693"/>
      <c r="D2" s="693"/>
      <c r="E2" s="692"/>
      <c r="F2" s="693"/>
      <c r="G2" s="693"/>
      <c r="H2" s="693"/>
      <c r="I2" s="4"/>
      <c r="J2" s="4"/>
      <c r="L2" s="4"/>
      <c r="M2" s="573"/>
      <c r="N2" s="4"/>
      <c r="O2" s="4"/>
      <c r="P2" s="4"/>
      <c r="Q2" s="4"/>
      <c r="R2" s="4"/>
      <c r="S2" s="4"/>
      <c r="T2" s="4"/>
      <c r="U2" s="4"/>
      <c r="V2" s="4"/>
      <c r="W2" s="4"/>
      <c r="X2" s="4"/>
    </row>
    <row r="3" spans="1:24" ht="15" x14ac:dyDescent="0.35">
      <c r="A3" s="61" t="s">
        <v>58</v>
      </c>
      <c r="B3" s="4"/>
      <c r="C3" s="4"/>
      <c r="D3" s="4"/>
      <c r="E3" s="692" t="s">
        <v>1447</v>
      </c>
      <c r="F3" s="693"/>
      <c r="G3" s="693"/>
      <c r="H3" s="693"/>
      <c r="I3" s="4"/>
      <c r="J3" s="4"/>
      <c r="L3" s="4"/>
      <c r="M3" s="573"/>
      <c r="N3" s="4"/>
      <c r="O3" s="4"/>
      <c r="P3" s="4"/>
      <c r="Q3" s="4"/>
      <c r="R3" s="4"/>
      <c r="S3" s="4"/>
      <c r="T3" s="4"/>
      <c r="U3" s="4"/>
      <c r="V3" s="4"/>
      <c r="W3" s="4"/>
      <c r="X3" s="4"/>
    </row>
    <row r="4" spans="1:24" x14ac:dyDescent="0.3">
      <c r="A4" s="4"/>
      <c r="B4" s="4"/>
      <c r="C4" s="4"/>
      <c r="D4" s="4"/>
      <c r="E4" s="4"/>
      <c r="F4" s="4"/>
      <c r="G4" s="4"/>
      <c r="H4" s="4"/>
      <c r="I4" s="4"/>
      <c r="J4" s="4"/>
      <c r="K4" s="360" t="s">
        <v>549</v>
      </c>
      <c r="L4" s="4"/>
      <c r="M4" s="4"/>
      <c r="N4" s="4"/>
      <c r="O4" s="4"/>
      <c r="P4" s="4"/>
      <c r="Q4" s="4"/>
      <c r="R4" s="4"/>
      <c r="S4" s="4"/>
      <c r="T4" s="4"/>
      <c r="U4" s="4"/>
      <c r="V4" s="4"/>
      <c r="W4" s="4"/>
      <c r="X4" s="4"/>
    </row>
    <row r="5" spans="1:24" ht="15.6" thickBot="1" x14ac:dyDescent="0.35">
      <c r="A5" s="35" t="s">
        <v>320</v>
      </c>
      <c r="B5" s="34"/>
      <c r="C5" s="31" t="s">
        <v>130</v>
      </c>
      <c r="D5" s="950">
        <v>2023</v>
      </c>
      <c r="E5" s="950"/>
      <c r="F5" s="39">
        <v>2022</v>
      </c>
      <c r="G5" s="39">
        <v>2021</v>
      </c>
      <c r="H5" s="39">
        <v>2020</v>
      </c>
      <c r="I5" s="39">
        <v>2019</v>
      </c>
      <c r="J5" s="33"/>
      <c r="L5" s="4"/>
      <c r="M5" s="4"/>
      <c r="N5" s="4"/>
      <c r="O5" s="4"/>
      <c r="P5" s="4"/>
      <c r="Q5" s="4"/>
      <c r="R5" s="4"/>
      <c r="S5" s="4"/>
      <c r="T5" s="4"/>
      <c r="U5" s="4"/>
      <c r="V5" s="4"/>
      <c r="W5" s="4"/>
      <c r="X5" s="4"/>
    </row>
    <row r="6" spans="1:24" ht="14.4" customHeight="1" x14ac:dyDescent="0.3">
      <c r="A6" s="365"/>
      <c r="B6" s="72" t="s">
        <v>559</v>
      </c>
      <c r="C6" s="66" t="s">
        <v>131</v>
      </c>
      <c r="D6" s="873"/>
      <c r="E6" s="870">
        <v>2232779</v>
      </c>
      <c r="F6" s="465">
        <v>2448815</v>
      </c>
      <c r="G6" s="466">
        <v>2093255</v>
      </c>
      <c r="H6" s="466">
        <v>2060627</v>
      </c>
      <c r="I6" s="466">
        <v>1658977</v>
      </c>
      <c r="J6" s="801"/>
      <c r="K6" s="953" t="s">
        <v>1005</v>
      </c>
      <c r="L6" s="953"/>
      <c r="M6" s="953"/>
      <c r="N6" s="953"/>
      <c r="O6" s="953"/>
      <c r="P6" s="953"/>
      <c r="Q6" s="953"/>
      <c r="R6" s="953"/>
      <c r="S6" s="953"/>
      <c r="T6" s="953"/>
      <c r="U6" s="953"/>
      <c r="V6" s="953"/>
      <c r="W6" s="953"/>
      <c r="X6" s="953"/>
    </row>
    <row r="7" spans="1:24" x14ac:dyDescent="0.3">
      <c r="A7" s="67"/>
      <c r="B7" s="37" t="s">
        <v>829</v>
      </c>
      <c r="C7" s="66" t="s">
        <v>131</v>
      </c>
      <c r="D7" s="874"/>
      <c r="E7" s="871">
        <v>642089</v>
      </c>
      <c r="F7" s="459" t="s">
        <v>570</v>
      </c>
      <c r="G7" s="460" t="s">
        <v>570</v>
      </c>
      <c r="H7" s="460" t="s">
        <v>570</v>
      </c>
      <c r="I7" s="460" t="s">
        <v>570</v>
      </c>
      <c r="J7" s="802"/>
      <c r="K7" s="953"/>
      <c r="L7" s="953"/>
      <c r="M7" s="953"/>
      <c r="N7" s="953"/>
      <c r="O7" s="953"/>
      <c r="P7" s="953"/>
      <c r="Q7" s="953"/>
      <c r="R7" s="953"/>
      <c r="S7" s="953"/>
      <c r="T7" s="953"/>
      <c r="U7" s="953"/>
      <c r="V7" s="953"/>
      <c r="W7" s="953"/>
      <c r="X7" s="953"/>
    </row>
    <row r="8" spans="1:24" x14ac:dyDescent="0.3">
      <c r="A8" s="67"/>
      <c r="B8" s="37" t="s">
        <v>60</v>
      </c>
      <c r="C8" s="66" t="s">
        <v>131</v>
      </c>
      <c r="D8" s="874"/>
      <c r="E8" s="871">
        <v>1140015</v>
      </c>
      <c r="F8" s="459" t="s">
        <v>570</v>
      </c>
      <c r="G8" s="460" t="s">
        <v>570</v>
      </c>
      <c r="H8" s="460" t="s">
        <v>570</v>
      </c>
      <c r="I8" s="460" t="s">
        <v>570</v>
      </c>
      <c r="J8" s="802"/>
      <c r="K8" s="953"/>
      <c r="L8" s="953"/>
      <c r="M8" s="953"/>
      <c r="N8" s="953"/>
      <c r="O8" s="953"/>
      <c r="P8" s="953"/>
      <c r="Q8" s="953"/>
      <c r="R8" s="953"/>
      <c r="S8" s="953"/>
      <c r="T8" s="953"/>
      <c r="U8" s="953"/>
      <c r="V8" s="953"/>
      <c r="W8" s="953"/>
      <c r="X8" s="953"/>
    </row>
    <row r="9" spans="1:24" x14ac:dyDescent="0.3">
      <c r="A9" s="67"/>
      <c r="B9" s="37" t="s">
        <v>61</v>
      </c>
      <c r="C9" s="66" t="s">
        <v>131</v>
      </c>
      <c r="D9" s="874"/>
      <c r="E9" s="871">
        <v>436349</v>
      </c>
      <c r="F9" s="459" t="s">
        <v>570</v>
      </c>
      <c r="G9" s="460" t="s">
        <v>570</v>
      </c>
      <c r="H9" s="460" t="s">
        <v>570</v>
      </c>
      <c r="I9" s="460" t="s">
        <v>570</v>
      </c>
      <c r="J9" s="802"/>
      <c r="K9" s="953"/>
      <c r="L9" s="953"/>
      <c r="M9" s="953"/>
      <c r="N9" s="953"/>
      <c r="O9" s="953"/>
      <c r="P9" s="953"/>
      <c r="Q9" s="953"/>
      <c r="R9" s="953"/>
      <c r="S9" s="953"/>
      <c r="T9" s="953"/>
      <c r="U9" s="953"/>
      <c r="V9" s="953"/>
      <c r="W9" s="953"/>
      <c r="X9" s="953"/>
    </row>
    <row r="10" spans="1:24" ht="14.4" customHeight="1" x14ac:dyDescent="0.3">
      <c r="A10" s="67"/>
      <c r="B10" s="72" t="s">
        <v>560</v>
      </c>
      <c r="C10" s="66" t="s">
        <v>131</v>
      </c>
      <c r="D10" s="874"/>
      <c r="E10" s="871">
        <v>77086.848779058782</v>
      </c>
      <c r="F10" s="465">
        <v>53560</v>
      </c>
      <c r="G10" s="466">
        <v>57207</v>
      </c>
      <c r="H10" s="466">
        <v>47571</v>
      </c>
      <c r="I10" s="466">
        <v>24073</v>
      </c>
      <c r="J10" s="801"/>
      <c r="K10" s="953" t="s">
        <v>957</v>
      </c>
      <c r="L10" s="953"/>
      <c r="M10" s="953"/>
      <c r="N10" s="953"/>
      <c r="O10" s="953"/>
      <c r="P10" s="953"/>
      <c r="Q10" s="953"/>
      <c r="R10" s="953"/>
      <c r="S10" s="953"/>
      <c r="T10" s="953"/>
      <c r="U10" s="953"/>
      <c r="V10" s="953"/>
      <c r="W10" s="953"/>
      <c r="X10" s="953"/>
    </row>
    <row r="11" spans="1:24" ht="14.4" customHeight="1" x14ac:dyDescent="0.3">
      <c r="A11" s="67"/>
      <c r="B11" s="37" t="s">
        <v>829</v>
      </c>
      <c r="C11" s="66" t="s">
        <v>131</v>
      </c>
      <c r="D11" s="874"/>
      <c r="E11" s="871">
        <v>246.274294</v>
      </c>
      <c r="F11" s="459" t="s">
        <v>570</v>
      </c>
      <c r="G11" s="460" t="s">
        <v>570</v>
      </c>
      <c r="H11" s="460" t="s">
        <v>570</v>
      </c>
      <c r="I11" s="460" t="s">
        <v>570</v>
      </c>
      <c r="J11" s="802"/>
      <c r="K11" s="953" t="s">
        <v>1006</v>
      </c>
      <c r="L11" s="953"/>
      <c r="M11" s="953"/>
      <c r="N11" s="953"/>
      <c r="O11" s="953"/>
      <c r="P11" s="953"/>
      <c r="Q11" s="953"/>
      <c r="R11" s="953"/>
      <c r="S11" s="953"/>
      <c r="T11" s="953"/>
      <c r="U11" s="953"/>
      <c r="V11" s="953"/>
      <c r="W11" s="953"/>
      <c r="X11" s="953"/>
    </row>
    <row r="12" spans="1:24" x14ac:dyDescent="0.3">
      <c r="A12" s="67"/>
      <c r="B12" s="37" t="s">
        <v>60</v>
      </c>
      <c r="C12" s="66" t="s">
        <v>131</v>
      </c>
      <c r="D12" s="874"/>
      <c r="E12" s="871">
        <v>42697.426754974789</v>
      </c>
      <c r="F12" s="459" t="s">
        <v>570</v>
      </c>
      <c r="G12" s="460" t="s">
        <v>570</v>
      </c>
      <c r="H12" s="460" t="s">
        <v>570</v>
      </c>
      <c r="I12" s="460" t="s">
        <v>570</v>
      </c>
      <c r="J12" s="802"/>
      <c r="K12" s="953"/>
      <c r="L12" s="953"/>
      <c r="M12" s="953"/>
      <c r="N12" s="953"/>
      <c r="O12" s="953"/>
      <c r="P12" s="953"/>
      <c r="Q12" s="953"/>
      <c r="R12" s="953"/>
      <c r="S12" s="953"/>
      <c r="T12" s="953"/>
      <c r="U12" s="953"/>
      <c r="V12" s="953"/>
      <c r="W12" s="953"/>
      <c r="X12" s="953"/>
    </row>
    <row r="13" spans="1:24" x14ac:dyDescent="0.3">
      <c r="A13" s="67"/>
      <c r="B13" s="37" t="s">
        <v>61</v>
      </c>
      <c r="C13" s="66" t="s">
        <v>131</v>
      </c>
      <c r="D13" s="874"/>
      <c r="E13" s="871">
        <v>15698.150057279794</v>
      </c>
      <c r="F13" s="459" t="s">
        <v>570</v>
      </c>
      <c r="G13" s="460" t="s">
        <v>570</v>
      </c>
      <c r="H13" s="460" t="s">
        <v>570</v>
      </c>
      <c r="I13" s="460" t="s">
        <v>570</v>
      </c>
      <c r="J13" s="802"/>
      <c r="K13" s="953"/>
      <c r="L13" s="953"/>
      <c r="M13" s="953"/>
      <c r="N13" s="953"/>
      <c r="O13" s="953"/>
      <c r="P13" s="953"/>
      <c r="Q13" s="953"/>
      <c r="R13" s="953"/>
      <c r="S13" s="953"/>
      <c r="T13" s="953"/>
      <c r="U13" s="953"/>
      <c r="V13" s="953"/>
      <c r="W13" s="953"/>
      <c r="X13" s="953"/>
    </row>
    <row r="14" spans="1:24" x14ac:dyDescent="0.3">
      <c r="A14" s="67"/>
      <c r="B14" s="72" t="s">
        <v>561</v>
      </c>
      <c r="C14" s="66" t="s">
        <v>131</v>
      </c>
      <c r="D14" s="874"/>
      <c r="E14" s="871">
        <v>1106519.3559664355</v>
      </c>
      <c r="F14" s="465">
        <v>637366</v>
      </c>
      <c r="G14" s="466">
        <v>542056</v>
      </c>
      <c r="H14" s="466">
        <v>37590</v>
      </c>
      <c r="I14" s="466">
        <v>766038</v>
      </c>
      <c r="J14" s="801"/>
      <c r="K14" s="953" t="s">
        <v>958</v>
      </c>
      <c r="L14" s="953"/>
      <c r="M14" s="953"/>
      <c r="N14" s="953"/>
      <c r="O14" s="953"/>
      <c r="P14" s="953"/>
      <c r="Q14" s="953"/>
      <c r="R14" s="953"/>
      <c r="S14" s="953"/>
      <c r="T14" s="953"/>
      <c r="U14" s="953"/>
      <c r="V14" s="953"/>
      <c r="W14" s="953"/>
      <c r="X14" s="953"/>
    </row>
    <row r="15" spans="1:24" x14ac:dyDescent="0.3">
      <c r="A15" s="67"/>
      <c r="B15" s="37" t="s">
        <v>829</v>
      </c>
      <c r="C15" s="66" t="s">
        <v>131</v>
      </c>
      <c r="D15" s="874"/>
      <c r="E15" s="871">
        <v>72550.327931443229</v>
      </c>
      <c r="F15" s="459" t="s">
        <v>570</v>
      </c>
      <c r="G15" s="460" t="s">
        <v>570</v>
      </c>
      <c r="H15" s="460" t="s">
        <v>570</v>
      </c>
      <c r="I15" s="460" t="s">
        <v>570</v>
      </c>
      <c r="J15" s="802"/>
      <c r="K15" s="953" t="s">
        <v>1007</v>
      </c>
      <c r="L15" s="953"/>
      <c r="M15" s="953"/>
      <c r="N15" s="953"/>
      <c r="O15" s="953"/>
      <c r="P15" s="953"/>
      <c r="Q15" s="953"/>
      <c r="R15" s="953"/>
      <c r="S15" s="953"/>
      <c r="T15" s="953"/>
      <c r="U15" s="953"/>
      <c r="V15" s="953"/>
      <c r="W15" s="953"/>
      <c r="X15" s="953"/>
    </row>
    <row r="16" spans="1:24" x14ac:dyDescent="0.3">
      <c r="A16" s="67"/>
      <c r="B16" s="37" t="s">
        <v>60</v>
      </c>
      <c r="C16" s="66" t="s">
        <v>131</v>
      </c>
      <c r="D16" s="874"/>
      <c r="E16" s="871">
        <v>637352.19851372403</v>
      </c>
      <c r="F16" s="459" t="s">
        <v>570</v>
      </c>
      <c r="G16" s="460" t="s">
        <v>570</v>
      </c>
      <c r="H16" s="460" t="s">
        <v>570</v>
      </c>
      <c r="I16" s="460" t="s">
        <v>570</v>
      </c>
      <c r="J16" s="802"/>
      <c r="K16" s="953"/>
      <c r="L16" s="953"/>
      <c r="M16" s="953"/>
      <c r="N16" s="953"/>
      <c r="O16" s="953"/>
      <c r="P16" s="953"/>
      <c r="Q16" s="953"/>
      <c r="R16" s="953"/>
      <c r="S16" s="953"/>
      <c r="T16" s="953"/>
      <c r="U16" s="953"/>
      <c r="V16" s="953"/>
      <c r="W16" s="953"/>
      <c r="X16" s="953"/>
    </row>
    <row r="17" spans="1:24" x14ac:dyDescent="0.3">
      <c r="A17" s="67"/>
      <c r="B17" s="37" t="s">
        <v>61</v>
      </c>
      <c r="C17" s="66" t="s">
        <v>131</v>
      </c>
      <c r="D17" s="874"/>
      <c r="E17" s="871">
        <v>365104.73292285111</v>
      </c>
      <c r="F17" s="459" t="s">
        <v>570</v>
      </c>
      <c r="G17" s="460" t="s">
        <v>570</v>
      </c>
      <c r="H17" s="460" t="s">
        <v>570</v>
      </c>
      <c r="I17" s="460" t="s">
        <v>570</v>
      </c>
      <c r="J17" s="802"/>
      <c r="K17" s="953"/>
      <c r="L17" s="953"/>
      <c r="M17" s="953"/>
      <c r="N17" s="953"/>
      <c r="O17" s="953"/>
      <c r="P17" s="953"/>
      <c r="Q17" s="953"/>
      <c r="R17" s="953"/>
      <c r="S17" s="953"/>
      <c r="T17" s="953"/>
      <c r="U17" s="953"/>
      <c r="V17" s="953"/>
      <c r="W17" s="953"/>
      <c r="X17" s="953"/>
    </row>
    <row r="18" spans="1:24" x14ac:dyDescent="0.3">
      <c r="A18" s="67"/>
      <c r="B18" s="72" t="s">
        <v>562</v>
      </c>
      <c r="C18" s="66" t="s">
        <v>569</v>
      </c>
      <c r="D18" s="874"/>
      <c r="E18" s="871">
        <v>12714</v>
      </c>
      <c r="F18" s="458">
        <v>3106</v>
      </c>
      <c r="G18" s="458">
        <v>455</v>
      </c>
      <c r="H18" s="462" t="s">
        <v>82</v>
      </c>
      <c r="I18" s="462" t="s">
        <v>82</v>
      </c>
      <c r="J18" s="803"/>
      <c r="K18" s="953" t="s">
        <v>1008</v>
      </c>
      <c r="L18" s="953"/>
      <c r="M18" s="953"/>
      <c r="N18" s="953"/>
      <c r="O18" s="953"/>
      <c r="P18" s="953"/>
      <c r="Q18" s="953"/>
      <c r="R18" s="953"/>
      <c r="S18" s="953"/>
      <c r="T18" s="953"/>
      <c r="U18" s="953"/>
      <c r="V18" s="953"/>
      <c r="W18" s="953"/>
      <c r="X18" s="953"/>
    </row>
    <row r="19" spans="1:24" ht="26.4" customHeight="1" x14ac:dyDescent="0.3">
      <c r="A19" s="67"/>
      <c r="B19" s="72" t="s">
        <v>563</v>
      </c>
      <c r="C19" s="66" t="s">
        <v>569</v>
      </c>
      <c r="D19" s="875"/>
      <c r="E19" s="872">
        <v>1718</v>
      </c>
      <c r="F19" s="458">
        <v>3306</v>
      </c>
      <c r="G19" s="458">
        <v>417</v>
      </c>
      <c r="H19" s="462" t="s">
        <v>82</v>
      </c>
      <c r="I19" s="462" t="s">
        <v>82</v>
      </c>
      <c r="J19" s="803"/>
      <c r="K19" s="953" t="s">
        <v>1453</v>
      </c>
      <c r="L19" s="953"/>
      <c r="M19" s="953"/>
      <c r="N19" s="953"/>
      <c r="O19" s="953"/>
      <c r="P19" s="953"/>
      <c r="Q19" s="953"/>
      <c r="R19" s="953"/>
      <c r="S19" s="953"/>
      <c r="T19" s="953"/>
      <c r="U19" s="953"/>
      <c r="V19" s="953"/>
      <c r="W19" s="953"/>
      <c r="X19" s="953"/>
    </row>
    <row r="20" spans="1:24" ht="24" customHeight="1" x14ac:dyDescent="0.3">
      <c r="A20" s="48" t="s">
        <v>62</v>
      </c>
      <c r="B20" s="366" t="s">
        <v>564</v>
      </c>
      <c r="C20" s="41" t="s">
        <v>132</v>
      </c>
      <c r="D20" s="873"/>
      <c r="E20" s="870">
        <v>10379.586278667901</v>
      </c>
      <c r="F20" s="463">
        <v>10139</v>
      </c>
      <c r="G20" s="464">
        <v>8757</v>
      </c>
      <c r="H20" s="464">
        <v>9449</v>
      </c>
      <c r="I20" s="464">
        <v>9060</v>
      </c>
      <c r="J20" s="801"/>
      <c r="K20" s="953" t="s">
        <v>1450</v>
      </c>
      <c r="L20" s="953"/>
      <c r="M20" s="953"/>
      <c r="N20" s="953"/>
      <c r="O20" s="953"/>
      <c r="P20" s="953"/>
      <c r="Q20" s="953"/>
      <c r="R20" s="953"/>
      <c r="S20" s="953"/>
      <c r="T20" s="953"/>
      <c r="U20" s="953"/>
      <c r="V20" s="953"/>
      <c r="W20" s="953"/>
      <c r="X20" s="953"/>
    </row>
    <row r="21" spans="1:24" x14ac:dyDescent="0.3">
      <c r="A21" s="69"/>
      <c r="B21" s="37" t="s">
        <v>59</v>
      </c>
      <c r="C21" s="66" t="s">
        <v>132</v>
      </c>
      <c r="D21" s="874"/>
      <c r="E21" s="876">
        <v>3429.6944490000001</v>
      </c>
      <c r="F21" s="461">
        <v>3308</v>
      </c>
      <c r="G21" s="450">
        <v>3066</v>
      </c>
      <c r="H21" s="450">
        <v>3546</v>
      </c>
      <c r="I21" s="450">
        <v>3787</v>
      </c>
      <c r="J21" s="804"/>
      <c r="K21" s="953"/>
      <c r="L21" s="953"/>
      <c r="M21" s="953"/>
      <c r="N21" s="953"/>
      <c r="O21" s="953"/>
      <c r="P21" s="953"/>
      <c r="Q21" s="953"/>
      <c r="R21" s="953"/>
      <c r="S21" s="953"/>
      <c r="T21" s="953"/>
      <c r="U21" s="953"/>
      <c r="V21" s="953"/>
      <c r="W21" s="953"/>
      <c r="X21" s="953"/>
    </row>
    <row r="22" spans="1:24" x14ac:dyDescent="0.3">
      <c r="A22" s="69"/>
      <c r="B22" s="37" t="s">
        <v>60</v>
      </c>
      <c r="C22" s="66" t="s">
        <v>132</v>
      </c>
      <c r="D22" s="874"/>
      <c r="E22" s="876">
        <v>4438.9167205263093</v>
      </c>
      <c r="F22" s="461">
        <v>4486</v>
      </c>
      <c r="G22" s="450">
        <v>4088</v>
      </c>
      <c r="H22" s="450">
        <v>4539</v>
      </c>
      <c r="I22" s="450">
        <v>3876</v>
      </c>
      <c r="J22" s="804"/>
      <c r="K22" s="953"/>
      <c r="L22" s="953"/>
      <c r="M22" s="953"/>
      <c r="N22" s="953"/>
      <c r="O22" s="953"/>
      <c r="P22" s="953"/>
      <c r="Q22" s="953"/>
      <c r="R22" s="953"/>
      <c r="S22" s="953"/>
      <c r="T22" s="953"/>
      <c r="U22" s="953"/>
      <c r="V22" s="953"/>
      <c r="W22" s="953"/>
      <c r="X22" s="953"/>
    </row>
    <row r="23" spans="1:24" x14ac:dyDescent="0.3">
      <c r="A23" s="69"/>
      <c r="B23" s="37" t="s">
        <v>1009</v>
      </c>
      <c r="C23" s="66" t="s">
        <v>132</v>
      </c>
      <c r="D23" s="874"/>
      <c r="E23" s="876">
        <v>2510.9751091415997</v>
      </c>
      <c r="F23" s="461">
        <v>2345</v>
      </c>
      <c r="G23" s="450">
        <v>1603</v>
      </c>
      <c r="H23" s="450">
        <v>1364</v>
      </c>
      <c r="I23" s="450">
        <v>1397</v>
      </c>
      <c r="J23" s="804"/>
      <c r="K23" s="961" t="s">
        <v>1010</v>
      </c>
      <c r="L23" s="961"/>
      <c r="M23" s="961"/>
      <c r="N23" s="961"/>
      <c r="O23" s="961"/>
      <c r="P23" s="961"/>
      <c r="Q23" s="961"/>
      <c r="R23" s="961"/>
      <c r="S23" s="961"/>
      <c r="T23" s="961"/>
      <c r="U23" s="961"/>
      <c r="V23" s="961"/>
      <c r="W23" s="961"/>
      <c r="X23" s="961"/>
    </row>
    <row r="24" spans="1:24" ht="25.8" customHeight="1" x14ac:dyDescent="0.3">
      <c r="A24" s="69"/>
      <c r="B24" s="72" t="s">
        <v>565</v>
      </c>
      <c r="C24" s="66" t="s">
        <v>144</v>
      </c>
      <c r="D24" s="874"/>
      <c r="E24" s="871">
        <v>2568618.03702506</v>
      </c>
      <c r="F24" s="467">
        <v>2723028</v>
      </c>
      <c r="G24" s="468">
        <v>2149584</v>
      </c>
      <c r="H24" s="468">
        <v>1319001</v>
      </c>
      <c r="I24" s="462" t="s">
        <v>82</v>
      </c>
      <c r="J24" s="803"/>
      <c r="K24" s="961" t="s">
        <v>1011</v>
      </c>
      <c r="L24" s="961"/>
      <c r="M24" s="961"/>
      <c r="N24" s="961"/>
      <c r="O24" s="961"/>
      <c r="P24" s="961"/>
      <c r="Q24" s="961"/>
      <c r="R24" s="961"/>
      <c r="S24" s="961"/>
      <c r="T24" s="961"/>
      <c r="U24" s="961"/>
      <c r="V24" s="961"/>
      <c r="W24" s="961"/>
      <c r="X24" s="961"/>
    </row>
    <row r="25" spans="1:24" x14ac:dyDescent="0.3">
      <c r="A25" s="69" t="s">
        <v>62</v>
      </c>
      <c r="B25" s="70" t="s">
        <v>63</v>
      </c>
      <c r="C25" s="66" t="s">
        <v>133</v>
      </c>
      <c r="D25" s="879"/>
      <c r="E25" s="877">
        <v>0.66957310658434477</v>
      </c>
      <c r="F25" s="469">
        <v>67</v>
      </c>
      <c r="G25" s="452">
        <v>65</v>
      </c>
      <c r="H25" s="452">
        <v>63</v>
      </c>
      <c r="I25" s="452">
        <v>58</v>
      </c>
      <c r="J25" s="68"/>
      <c r="K25" s="953"/>
      <c r="L25" s="953"/>
      <c r="M25" s="953"/>
      <c r="N25" s="953"/>
      <c r="O25" s="953"/>
      <c r="P25" s="953"/>
      <c r="Q25" s="953"/>
      <c r="R25" s="953"/>
      <c r="S25" s="953"/>
      <c r="T25" s="953"/>
      <c r="U25" s="953"/>
      <c r="V25" s="953"/>
      <c r="W25" s="953"/>
      <c r="X25" s="953"/>
    </row>
    <row r="26" spans="1:24" x14ac:dyDescent="0.3">
      <c r="A26" s="56" t="s">
        <v>62</v>
      </c>
      <c r="B26" s="57" t="s">
        <v>1012</v>
      </c>
      <c r="C26" s="42" t="s">
        <v>133</v>
      </c>
      <c r="D26" s="880"/>
      <c r="E26" s="878">
        <v>0.2937244671558592</v>
      </c>
      <c r="F26" s="470">
        <v>30</v>
      </c>
      <c r="G26" s="453">
        <v>33</v>
      </c>
      <c r="H26" s="453">
        <v>33</v>
      </c>
      <c r="I26" s="471" t="s">
        <v>82</v>
      </c>
      <c r="J26" s="805"/>
      <c r="K26" s="953" t="s">
        <v>1415</v>
      </c>
      <c r="L26" s="953"/>
      <c r="M26" s="953"/>
      <c r="N26" s="953"/>
      <c r="O26" s="953"/>
      <c r="P26" s="953"/>
      <c r="Q26" s="953"/>
      <c r="R26" s="953"/>
      <c r="S26" s="953"/>
      <c r="T26" s="953"/>
      <c r="U26" s="953"/>
      <c r="V26" s="953"/>
      <c r="W26" s="953"/>
      <c r="X26" s="953"/>
    </row>
    <row r="27" spans="1:24" ht="24.6" customHeight="1" x14ac:dyDescent="0.3">
      <c r="A27" s="69" t="s">
        <v>134</v>
      </c>
      <c r="B27" s="72" t="s">
        <v>783</v>
      </c>
      <c r="C27" s="41" t="s">
        <v>135</v>
      </c>
      <c r="D27" s="883"/>
      <c r="E27" s="473">
        <v>3355</v>
      </c>
      <c r="F27" s="472">
        <v>3026</v>
      </c>
      <c r="G27" s="473">
        <v>3240</v>
      </c>
      <c r="H27" s="473">
        <v>2681</v>
      </c>
      <c r="I27" s="473">
        <v>2429</v>
      </c>
      <c r="J27" s="380"/>
      <c r="K27" s="953" t="s">
        <v>1013</v>
      </c>
      <c r="L27" s="953"/>
      <c r="M27" s="953"/>
      <c r="N27" s="953"/>
      <c r="O27" s="953"/>
      <c r="P27" s="953"/>
      <c r="Q27" s="953"/>
      <c r="R27" s="953"/>
      <c r="S27" s="953"/>
      <c r="T27" s="953"/>
      <c r="U27" s="953"/>
      <c r="V27" s="953"/>
      <c r="W27" s="953"/>
      <c r="X27" s="953"/>
    </row>
    <row r="28" spans="1:24" x14ac:dyDescent="0.3">
      <c r="A28" s="69"/>
      <c r="B28" s="37" t="s">
        <v>59</v>
      </c>
      <c r="C28" s="66" t="s">
        <v>135</v>
      </c>
      <c r="D28" s="879"/>
      <c r="E28" s="479">
        <v>722</v>
      </c>
      <c r="F28" s="469">
        <v>743</v>
      </c>
      <c r="G28" s="452">
        <v>973</v>
      </c>
      <c r="H28" s="452">
        <v>973</v>
      </c>
      <c r="I28" s="452">
        <v>973</v>
      </c>
      <c r="J28" s="68"/>
      <c r="K28" s="953"/>
      <c r="L28" s="953"/>
      <c r="M28" s="953"/>
      <c r="N28" s="953"/>
      <c r="O28" s="953"/>
      <c r="P28" s="953"/>
      <c r="Q28" s="953"/>
      <c r="R28" s="953"/>
      <c r="S28" s="953"/>
      <c r="T28" s="953"/>
      <c r="U28" s="953"/>
      <c r="V28" s="953"/>
      <c r="W28" s="953"/>
      <c r="X28" s="953"/>
    </row>
    <row r="29" spans="1:24" x14ac:dyDescent="0.3">
      <c r="A29" s="69"/>
      <c r="B29" s="37" t="s">
        <v>60</v>
      </c>
      <c r="C29" s="66" t="s">
        <v>135</v>
      </c>
      <c r="D29" s="879"/>
      <c r="E29" s="479">
        <v>1184</v>
      </c>
      <c r="F29" s="469">
        <v>1184</v>
      </c>
      <c r="G29" s="452">
        <v>1184</v>
      </c>
      <c r="H29" s="452">
        <v>1184</v>
      </c>
      <c r="I29" s="452">
        <v>932</v>
      </c>
      <c r="J29" s="68"/>
      <c r="K29" s="953"/>
      <c r="L29" s="953"/>
      <c r="M29" s="953"/>
      <c r="N29" s="953"/>
      <c r="O29" s="953"/>
      <c r="P29" s="953"/>
      <c r="Q29" s="953"/>
      <c r="R29" s="953"/>
      <c r="S29" s="953"/>
      <c r="T29" s="953"/>
      <c r="U29" s="953"/>
      <c r="V29" s="953"/>
      <c r="W29" s="953"/>
      <c r="X29" s="953"/>
    </row>
    <row r="30" spans="1:24" x14ac:dyDescent="0.3">
      <c r="A30" s="69"/>
      <c r="B30" s="37" t="s">
        <v>136</v>
      </c>
      <c r="C30" s="66" t="s">
        <v>135</v>
      </c>
      <c r="D30" s="879"/>
      <c r="E30" s="479">
        <v>1056.8</v>
      </c>
      <c r="F30" s="469">
        <v>837</v>
      </c>
      <c r="G30" s="452">
        <v>837</v>
      </c>
      <c r="H30" s="452">
        <v>394</v>
      </c>
      <c r="I30" s="452">
        <v>394</v>
      </c>
      <c r="J30" s="68"/>
      <c r="K30" s="953"/>
      <c r="L30" s="953"/>
      <c r="M30" s="953"/>
      <c r="N30" s="953"/>
      <c r="O30" s="953"/>
      <c r="P30" s="953"/>
      <c r="Q30" s="953"/>
      <c r="R30" s="953"/>
      <c r="S30" s="953"/>
      <c r="T30" s="953"/>
      <c r="U30" s="953"/>
      <c r="V30" s="953"/>
      <c r="W30" s="953"/>
      <c r="X30" s="953"/>
    </row>
    <row r="31" spans="1:24" x14ac:dyDescent="0.3">
      <c r="A31" s="69"/>
      <c r="B31" s="37" t="s">
        <v>137</v>
      </c>
      <c r="C31" s="66" t="s">
        <v>135</v>
      </c>
      <c r="D31" s="879"/>
      <c r="E31" s="479">
        <v>391.55</v>
      </c>
      <c r="F31" s="469">
        <v>262</v>
      </c>
      <c r="G31" s="452">
        <v>246</v>
      </c>
      <c r="H31" s="452">
        <v>130</v>
      </c>
      <c r="I31" s="452">
        <v>130</v>
      </c>
      <c r="J31" s="68"/>
      <c r="K31" s="953"/>
      <c r="L31" s="953"/>
      <c r="M31" s="953"/>
      <c r="N31" s="953"/>
      <c r="O31" s="953"/>
      <c r="P31" s="953"/>
      <c r="Q31" s="953"/>
      <c r="R31" s="953"/>
      <c r="S31" s="953"/>
      <c r="T31" s="953"/>
      <c r="U31" s="953"/>
      <c r="V31" s="953"/>
      <c r="W31" s="953"/>
      <c r="X31" s="953"/>
    </row>
    <row r="32" spans="1:24" x14ac:dyDescent="0.3">
      <c r="A32" s="69" t="s">
        <v>134</v>
      </c>
      <c r="B32" s="72" t="s">
        <v>1014</v>
      </c>
      <c r="C32" s="66" t="s">
        <v>135</v>
      </c>
      <c r="D32" s="879"/>
      <c r="E32" s="482">
        <v>2412</v>
      </c>
      <c r="F32" s="467">
        <v>350</v>
      </c>
      <c r="G32" s="468">
        <v>366</v>
      </c>
      <c r="H32" s="468">
        <v>130</v>
      </c>
      <c r="I32" s="468">
        <v>399</v>
      </c>
      <c r="J32" s="380"/>
      <c r="K32" s="953" t="s">
        <v>1015</v>
      </c>
      <c r="L32" s="953"/>
      <c r="M32" s="953"/>
      <c r="N32" s="953"/>
      <c r="O32" s="953"/>
      <c r="P32" s="953"/>
      <c r="Q32" s="953"/>
      <c r="R32" s="953"/>
      <c r="S32" s="953"/>
      <c r="T32" s="953"/>
      <c r="U32" s="953"/>
      <c r="V32" s="953"/>
      <c r="W32" s="953"/>
      <c r="X32" s="953"/>
    </row>
    <row r="33" spans="1:24" x14ac:dyDescent="0.3">
      <c r="A33" s="69"/>
      <c r="B33" s="37" t="s">
        <v>60</v>
      </c>
      <c r="C33" s="66" t="s">
        <v>135</v>
      </c>
      <c r="D33" s="879"/>
      <c r="E33" s="479">
        <v>2162</v>
      </c>
      <c r="F33" s="469"/>
      <c r="G33" s="452"/>
      <c r="H33" s="452"/>
      <c r="I33" s="452"/>
      <c r="J33" s="68"/>
      <c r="K33" s="953"/>
      <c r="L33" s="953"/>
      <c r="M33" s="953"/>
      <c r="N33" s="953"/>
      <c r="O33" s="953"/>
      <c r="P33" s="953"/>
      <c r="Q33" s="953"/>
      <c r="R33" s="953"/>
      <c r="S33" s="953"/>
      <c r="T33" s="953"/>
      <c r="U33" s="953"/>
      <c r="V33" s="953"/>
      <c r="W33" s="953"/>
      <c r="X33" s="953"/>
    </row>
    <row r="34" spans="1:24" x14ac:dyDescent="0.3">
      <c r="A34" s="69"/>
      <c r="B34" s="37" t="s">
        <v>136</v>
      </c>
      <c r="C34" s="66" t="s">
        <v>135</v>
      </c>
      <c r="D34" s="879"/>
      <c r="E34" s="479">
        <v>0</v>
      </c>
      <c r="F34" s="469">
        <v>220</v>
      </c>
      <c r="G34" s="452">
        <v>220</v>
      </c>
      <c r="H34" s="460" t="s">
        <v>570</v>
      </c>
      <c r="I34" s="460" t="s">
        <v>570</v>
      </c>
      <c r="J34" s="802"/>
      <c r="K34" s="953"/>
      <c r="L34" s="953"/>
      <c r="M34" s="953"/>
      <c r="N34" s="953"/>
      <c r="O34" s="953"/>
      <c r="P34" s="953"/>
      <c r="Q34" s="953"/>
      <c r="R34" s="953"/>
      <c r="S34" s="953"/>
      <c r="T34" s="953"/>
      <c r="U34" s="953"/>
      <c r="V34" s="953"/>
      <c r="W34" s="953"/>
      <c r="X34" s="953"/>
    </row>
    <row r="35" spans="1:24" x14ac:dyDescent="0.3">
      <c r="A35" s="69"/>
      <c r="B35" s="37" t="s">
        <v>137</v>
      </c>
      <c r="C35" s="66" t="s">
        <v>135</v>
      </c>
      <c r="D35" s="879"/>
      <c r="E35" s="479">
        <v>0</v>
      </c>
      <c r="F35" s="469">
        <v>130</v>
      </c>
      <c r="G35" s="452">
        <v>146</v>
      </c>
      <c r="H35" s="452">
        <v>130</v>
      </c>
      <c r="I35" s="452">
        <v>130</v>
      </c>
      <c r="J35" s="68"/>
      <c r="K35" s="619"/>
      <c r="L35" s="619"/>
      <c r="M35" s="619"/>
      <c r="N35" s="619"/>
      <c r="O35" s="619"/>
      <c r="P35" s="619"/>
      <c r="Q35" s="619"/>
      <c r="R35" s="619"/>
      <c r="S35" s="619"/>
      <c r="T35" s="619"/>
      <c r="U35" s="619"/>
      <c r="V35" s="619"/>
      <c r="W35" s="619"/>
      <c r="X35" s="619"/>
    </row>
    <row r="36" spans="1:24" x14ac:dyDescent="0.3">
      <c r="A36" s="69"/>
      <c r="B36" s="37" t="s">
        <v>566</v>
      </c>
      <c r="C36" s="66" t="s">
        <v>135</v>
      </c>
      <c r="D36" s="879"/>
      <c r="E36" s="479">
        <v>250</v>
      </c>
      <c r="F36" s="469">
        <v>0</v>
      </c>
      <c r="G36" s="452">
        <v>0</v>
      </c>
      <c r="H36" s="460" t="s">
        <v>570</v>
      </c>
      <c r="I36" s="460" t="s">
        <v>570</v>
      </c>
      <c r="J36" s="802"/>
      <c r="K36" s="953"/>
      <c r="L36" s="953"/>
      <c r="M36" s="953"/>
      <c r="N36" s="953"/>
      <c r="O36" s="953"/>
      <c r="P36" s="953"/>
      <c r="Q36" s="953"/>
      <c r="R36" s="953"/>
      <c r="S36" s="953"/>
      <c r="T36" s="953"/>
      <c r="U36" s="953"/>
      <c r="V36" s="953"/>
      <c r="W36" s="953"/>
      <c r="X36" s="953"/>
    </row>
    <row r="37" spans="1:24" x14ac:dyDescent="0.3">
      <c r="A37" s="69" t="s">
        <v>134</v>
      </c>
      <c r="B37" s="72" t="s">
        <v>1016</v>
      </c>
      <c r="C37" s="66" t="s">
        <v>135</v>
      </c>
      <c r="D37" s="879"/>
      <c r="E37" s="881">
        <v>9617</v>
      </c>
      <c r="F37" s="599">
        <v>13042</v>
      </c>
      <c r="G37" s="600">
        <v>8147</v>
      </c>
      <c r="H37" s="460" t="s">
        <v>570</v>
      </c>
      <c r="I37" s="460" t="s">
        <v>570</v>
      </c>
      <c r="J37" s="802"/>
      <c r="K37" s="953" t="s">
        <v>1017</v>
      </c>
      <c r="L37" s="953"/>
      <c r="M37" s="953"/>
      <c r="N37" s="953"/>
      <c r="O37" s="953"/>
      <c r="P37" s="953"/>
      <c r="Q37" s="953"/>
      <c r="R37" s="953"/>
      <c r="S37" s="953"/>
      <c r="T37" s="953"/>
      <c r="U37" s="953"/>
      <c r="V37" s="953"/>
      <c r="W37" s="953"/>
      <c r="X37" s="953"/>
    </row>
    <row r="38" spans="1:24" x14ac:dyDescent="0.3">
      <c r="A38" s="69"/>
      <c r="B38" s="37" t="s">
        <v>566</v>
      </c>
      <c r="C38" s="66" t="s">
        <v>135</v>
      </c>
      <c r="D38" s="879"/>
      <c r="E38" s="479">
        <v>0</v>
      </c>
      <c r="F38" s="469">
        <v>250</v>
      </c>
      <c r="G38" s="452">
        <v>0</v>
      </c>
      <c r="H38" s="460" t="s">
        <v>570</v>
      </c>
      <c r="I38" s="460" t="s">
        <v>570</v>
      </c>
      <c r="J38" s="802"/>
      <c r="K38" s="953"/>
      <c r="L38" s="953"/>
      <c r="M38" s="953"/>
      <c r="N38" s="953"/>
      <c r="O38" s="953"/>
      <c r="P38" s="953"/>
      <c r="Q38" s="953"/>
      <c r="R38" s="953"/>
      <c r="S38" s="953"/>
      <c r="T38" s="953"/>
      <c r="U38" s="953"/>
      <c r="V38" s="953"/>
      <c r="W38" s="953"/>
      <c r="X38" s="953"/>
    </row>
    <row r="39" spans="1:24" x14ac:dyDescent="0.3">
      <c r="A39" s="69"/>
      <c r="B39" s="37" t="s">
        <v>138</v>
      </c>
      <c r="C39" s="66" t="s">
        <v>135</v>
      </c>
      <c r="D39" s="879"/>
      <c r="E39" s="479">
        <v>6290</v>
      </c>
      <c r="F39" s="469">
        <v>11042</v>
      </c>
      <c r="G39" s="452">
        <v>7917</v>
      </c>
      <c r="H39" s="460" t="s">
        <v>570</v>
      </c>
      <c r="I39" s="460" t="s">
        <v>570</v>
      </c>
      <c r="J39" s="802"/>
      <c r="K39" s="953"/>
      <c r="L39" s="953"/>
      <c r="M39" s="953"/>
      <c r="N39" s="953"/>
      <c r="O39" s="953"/>
      <c r="P39" s="953"/>
      <c r="Q39" s="953"/>
      <c r="R39" s="953"/>
      <c r="S39" s="953"/>
      <c r="T39" s="953"/>
      <c r="U39" s="953"/>
      <c r="V39" s="953"/>
      <c r="W39" s="953"/>
      <c r="X39" s="953"/>
    </row>
    <row r="40" spans="1:24" x14ac:dyDescent="0.3">
      <c r="A40" s="69"/>
      <c r="B40" s="37" t="s">
        <v>136</v>
      </c>
      <c r="C40" s="66" t="s">
        <v>135</v>
      </c>
      <c r="D40" s="879"/>
      <c r="E40" s="479">
        <v>0</v>
      </c>
      <c r="F40" s="469">
        <v>0</v>
      </c>
      <c r="G40" s="452">
        <v>100</v>
      </c>
      <c r="H40" s="460" t="s">
        <v>570</v>
      </c>
      <c r="I40" s="460" t="s">
        <v>570</v>
      </c>
      <c r="J40" s="802"/>
      <c r="K40" s="953"/>
      <c r="L40" s="953"/>
      <c r="M40" s="953"/>
      <c r="N40" s="953"/>
      <c r="O40" s="953"/>
      <c r="P40" s="953"/>
      <c r="Q40" s="953"/>
      <c r="R40" s="953"/>
      <c r="S40" s="953"/>
      <c r="T40" s="953"/>
      <c r="U40" s="953"/>
      <c r="V40" s="953"/>
      <c r="W40" s="953"/>
      <c r="X40" s="953"/>
    </row>
    <row r="41" spans="1:24" x14ac:dyDescent="0.3">
      <c r="A41" s="69"/>
      <c r="B41" s="37" t="s">
        <v>137</v>
      </c>
      <c r="C41" s="66" t="s">
        <v>135</v>
      </c>
      <c r="D41" s="879"/>
      <c r="E41" s="479">
        <v>1150</v>
      </c>
      <c r="F41" s="601">
        <v>1750</v>
      </c>
      <c r="G41" s="602">
        <v>130</v>
      </c>
      <c r="H41" s="460" t="s">
        <v>570</v>
      </c>
      <c r="I41" s="460" t="s">
        <v>570</v>
      </c>
      <c r="J41" s="802"/>
      <c r="K41" s="953"/>
      <c r="L41" s="953"/>
      <c r="M41" s="953"/>
      <c r="N41" s="953"/>
      <c r="O41" s="953"/>
      <c r="P41" s="953"/>
      <c r="Q41" s="953"/>
      <c r="R41" s="953"/>
      <c r="S41" s="953"/>
      <c r="T41" s="953"/>
      <c r="U41" s="953"/>
      <c r="V41" s="953"/>
      <c r="W41" s="953"/>
      <c r="X41" s="953"/>
    </row>
    <row r="42" spans="1:24" ht="14.4" customHeight="1" x14ac:dyDescent="0.3">
      <c r="A42" s="69" t="s">
        <v>68</v>
      </c>
      <c r="B42" s="38" t="s">
        <v>567</v>
      </c>
      <c r="C42" s="66" t="s">
        <v>139</v>
      </c>
      <c r="D42" s="885"/>
      <c r="E42" s="881">
        <v>816375</v>
      </c>
      <c r="F42" s="608">
        <v>755624</v>
      </c>
      <c r="G42" s="488">
        <v>769020</v>
      </c>
      <c r="H42" s="468">
        <v>760099</v>
      </c>
      <c r="I42" s="460" t="s">
        <v>570</v>
      </c>
      <c r="J42" s="802"/>
      <c r="K42" s="953" t="s">
        <v>1018</v>
      </c>
      <c r="L42" s="953"/>
      <c r="M42" s="953"/>
      <c r="N42" s="953"/>
      <c r="O42" s="953"/>
      <c r="P42" s="953"/>
      <c r="Q42" s="953"/>
      <c r="R42" s="953"/>
      <c r="S42" s="953"/>
      <c r="T42" s="953"/>
      <c r="U42" s="953"/>
      <c r="V42" s="953"/>
      <c r="W42" s="953"/>
      <c r="X42" s="953"/>
    </row>
    <row r="43" spans="1:24" x14ac:dyDescent="0.3">
      <c r="A43" s="47" t="s">
        <v>140</v>
      </c>
      <c r="B43" s="36" t="s">
        <v>568</v>
      </c>
      <c r="C43" s="42" t="s">
        <v>141</v>
      </c>
      <c r="D43" s="884"/>
      <c r="E43" s="882">
        <v>546341</v>
      </c>
      <c r="F43" s="476">
        <v>531234</v>
      </c>
      <c r="G43" s="477">
        <v>516638</v>
      </c>
      <c r="H43" s="477">
        <v>503009</v>
      </c>
      <c r="I43" s="609" t="s">
        <v>570</v>
      </c>
      <c r="J43" s="806"/>
      <c r="K43" s="957" t="s">
        <v>1019</v>
      </c>
      <c r="L43" s="957"/>
      <c r="M43" s="957"/>
      <c r="N43" s="957"/>
      <c r="O43" s="957"/>
      <c r="P43" s="957"/>
      <c r="Q43" s="957"/>
      <c r="R43" s="957"/>
      <c r="S43" s="957"/>
      <c r="T43" s="957"/>
      <c r="U43" s="957"/>
      <c r="V43" s="957"/>
      <c r="W43" s="957"/>
      <c r="X43" s="957"/>
    </row>
    <row r="44" spans="1:24" x14ac:dyDescent="0.3">
      <c r="A44" s="69"/>
      <c r="B44" s="70"/>
      <c r="C44" s="66"/>
      <c r="D44" s="69"/>
      <c r="E44" s="71"/>
      <c r="F44" s="71"/>
      <c r="G44" s="71"/>
      <c r="H44" s="71"/>
      <c r="I44" s="71"/>
      <c r="J44" s="71"/>
      <c r="K44" s="434"/>
      <c r="L44" s="19"/>
      <c r="M44" s="19"/>
      <c r="N44" s="19"/>
      <c r="O44" s="19"/>
      <c r="P44" s="19"/>
      <c r="Q44" s="19"/>
      <c r="R44" s="19"/>
      <c r="S44" s="19"/>
      <c r="T44" s="19"/>
      <c r="U44" s="19"/>
      <c r="V44" s="19"/>
      <c r="W44" s="19"/>
      <c r="X44" s="19"/>
    </row>
    <row r="45" spans="1:24" ht="24" customHeight="1" thickBot="1" x14ac:dyDescent="0.35">
      <c r="A45" s="51" t="s">
        <v>1460</v>
      </c>
      <c r="B45" s="34"/>
      <c r="C45" s="65" t="s">
        <v>130</v>
      </c>
      <c r="D45" s="951">
        <v>2023</v>
      </c>
      <c r="E45" s="950"/>
      <c r="F45" s="39">
        <v>2022</v>
      </c>
      <c r="G45" s="39">
        <v>2021</v>
      </c>
      <c r="H45" s="39">
        <v>2020</v>
      </c>
      <c r="I45" s="39">
        <v>2019</v>
      </c>
      <c r="J45" s="33"/>
      <c r="K45" s="953" t="s">
        <v>1451</v>
      </c>
      <c r="L45" s="953"/>
      <c r="M45" s="953"/>
      <c r="N45" s="953"/>
      <c r="O45" s="953"/>
      <c r="P45" s="953"/>
      <c r="Q45" s="953"/>
      <c r="R45" s="953"/>
      <c r="S45" s="953"/>
      <c r="T45" s="953"/>
      <c r="U45" s="953"/>
      <c r="V45" s="953"/>
      <c r="W45" s="953"/>
      <c r="X45" s="953"/>
    </row>
    <row r="46" spans="1:24" ht="24.6" customHeight="1" x14ac:dyDescent="0.3">
      <c r="A46" s="46" t="s">
        <v>143</v>
      </c>
      <c r="B46" s="38" t="s">
        <v>1020</v>
      </c>
      <c r="C46" s="43" t="s">
        <v>144</v>
      </c>
      <c r="D46" s="906"/>
      <c r="E46" s="886">
        <v>1331283.7329133514</v>
      </c>
      <c r="F46" s="436">
        <v>1285034</v>
      </c>
      <c r="G46" s="451">
        <v>1183719</v>
      </c>
      <c r="H46" s="451">
        <v>1369083</v>
      </c>
      <c r="I46" s="380">
        <v>1686511</v>
      </c>
      <c r="J46" s="380"/>
      <c r="K46" s="953" t="s">
        <v>959</v>
      </c>
      <c r="L46" s="953"/>
      <c r="M46" s="953"/>
      <c r="N46" s="953"/>
      <c r="O46" s="953"/>
      <c r="P46" s="953"/>
      <c r="Q46" s="953"/>
      <c r="R46" s="953"/>
      <c r="S46" s="953"/>
      <c r="T46" s="953"/>
      <c r="U46" s="953"/>
      <c r="V46" s="953"/>
      <c r="W46" s="953"/>
      <c r="X46" s="953"/>
    </row>
    <row r="47" spans="1:24" x14ac:dyDescent="0.3">
      <c r="A47" s="46" t="s">
        <v>45</v>
      </c>
      <c r="B47" s="37" t="s">
        <v>322</v>
      </c>
      <c r="C47" s="66" t="s">
        <v>144</v>
      </c>
      <c r="D47" s="891"/>
      <c r="E47" s="887" t="s">
        <v>82</v>
      </c>
      <c r="F47" s="408" t="s">
        <v>82</v>
      </c>
      <c r="G47" s="68">
        <v>73162</v>
      </c>
      <c r="H47" s="68">
        <v>142454</v>
      </c>
      <c r="I47" s="408" t="s">
        <v>570</v>
      </c>
      <c r="J47" s="386"/>
      <c r="K47" s="434"/>
      <c r="L47" s="19"/>
      <c r="M47" s="19"/>
      <c r="N47" s="19"/>
      <c r="O47" s="19"/>
      <c r="P47" s="19"/>
      <c r="Q47" s="19"/>
      <c r="R47" s="19"/>
      <c r="S47" s="19"/>
      <c r="T47" s="19"/>
      <c r="U47" s="19"/>
      <c r="V47" s="19"/>
      <c r="W47" s="19"/>
      <c r="X47" s="19"/>
    </row>
    <row r="48" spans="1:24" x14ac:dyDescent="0.3">
      <c r="A48" s="46" t="s">
        <v>145</v>
      </c>
      <c r="B48" s="37" t="s">
        <v>146</v>
      </c>
      <c r="C48" s="66" t="s">
        <v>133</v>
      </c>
      <c r="D48" s="891"/>
      <c r="E48" s="888">
        <v>0.98769240142005488</v>
      </c>
      <c r="F48" s="440">
        <v>0.98499999999999999</v>
      </c>
      <c r="G48" s="440">
        <v>0.98399999999999999</v>
      </c>
      <c r="H48" s="440">
        <v>0.98599999999999999</v>
      </c>
      <c r="I48" s="408" t="s">
        <v>570</v>
      </c>
      <c r="J48" s="386"/>
      <c r="K48" s="434"/>
      <c r="L48" s="19"/>
      <c r="M48" s="19"/>
      <c r="N48" s="19"/>
      <c r="O48" s="19"/>
      <c r="P48" s="19"/>
      <c r="Q48" s="19"/>
      <c r="R48" s="19"/>
      <c r="S48" s="19"/>
      <c r="T48" s="19"/>
      <c r="U48" s="19"/>
      <c r="V48" s="19"/>
      <c r="W48" s="19"/>
      <c r="X48" s="19"/>
    </row>
    <row r="49" spans="1:24" x14ac:dyDescent="0.3">
      <c r="A49" s="46" t="s">
        <v>145</v>
      </c>
      <c r="B49" s="37" t="s">
        <v>147</v>
      </c>
      <c r="C49" s="66" t="s">
        <v>133</v>
      </c>
      <c r="D49" s="891"/>
      <c r="E49" s="888">
        <v>0.97779697240038554</v>
      </c>
      <c r="F49" s="440">
        <v>0.97499999999999998</v>
      </c>
      <c r="G49" s="440">
        <v>0.97299999999999998</v>
      </c>
      <c r="H49" s="440">
        <v>0.97599999999999998</v>
      </c>
      <c r="I49" s="408" t="s">
        <v>570</v>
      </c>
      <c r="J49" s="386"/>
      <c r="K49" s="434"/>
      <c r="L49" s="19"/>
      <c r="M49" s="19"/>
      <c r="N49" s="19"/>
      <c r="O49" s="19"/>
      <c r="P49" s="19"/>
      <c r="Q49" s="19"/>
      <c r="R49" s="19"/>
      <c r="S49" s="19"/>
      <c r="T49" s="19"/>
      <c r="U49" s="19"/>
      <c r="V49" s="19"/>
      <c r="W49" s="19"/>
      <c r="X49" s="19"/>
    </row>
    <row r="50" spans="1:24" x14ac:dyDescent="0.3">
      <c r="A50" s="46"/>
      <c r="B50" s="37" t="s">
        <v>614</v>
      </c>
      <c r="C50" s="66" t="s">
        <v>144</v>
      </c>
      <c r="D50" s="891"/>
      <c r="E50" s="889">
        <v>1314897.3418267672</v>
      </c>
      <c r="F50" s="438">
        <v>1265689</v>
      </c>
      <c r="G50" s="437">
        <v>1182552</v>
      </c>
      <c r="H50" s="437">
        <v>1328680</v>
      </c>
      <c r="I50" s="408" t="s">
        <v>570</v>
      </c>
      <c r="J50" s="386"/>
      <c r="K50" s="434"/>
      <c r="L50" s="19"/>
      <c r="M50" s="19"/>
      <c r="N50" s="19"/>
      <c r="O50" s="19"/>
      <c r="P50" s="19"/>
      <c r="Q50" s="19"/>
      <c r="R50" s="19"/>
      <c r="S50" s="19"/>
      <c r="T50" s="19"/>
      <c r="U50" s="19"/>
      <c r="V50" s="19"/>
      <c r="W50" s="19"/>
      <c r="X50" s="19"/>
    </row>
    <row r="51" spans="1:24" ht="14.4" customHeight="1" x14ac:dyDescent="0.3">
      <c r="A51" s="46"/>
      <c r="B51" s="38" t="s">
        <v>1022</v>
      </c>
      <c r="C51" s="66" t="s">
        <v>144</v>
      </c>
      <c r="D51" s="891"/>
      <c r="E51" s="890">
        <v>1526.4413619667675</v>
      </c>
      <c r="F51" s="436">
        <v>2053</v>
      </c>
      <c r="G51" s="439">
        <v>2065</v>
      </c>
      <c r="H51" s="439">
        <v>343</v>
      </c>
      <c r="I51" s="408" t="s">
        <v>570</v>
      </c>
      <c r="J51" s="386"/>
      <c r="K51" s="953" t="s">
        <v>1021</v>
      </c>
      <c r="L51" s="953"/>
      <c r="M51" s="953"/>
      <c r="N51" s="953"/>
      <c r="O51" s="953"/>
      <c r="P51" s="953"/>
      <c r="Q51" s="953"/>
      <c r="R51" s="953"/>
      <c r="S51" s="953"/>
      <c r="T51" s="953"/>
      <c r="U51" s="953"/>
      <c r="V51" s="953"/>
      <c r="W51" s="953"/>
      <c r="X51" s="953"/>
    </row>
    <row r="52" spans="1:24" ht="14.4" customHeight="1" x14ac:dyDescent="0.3">
      <c r="A52" s="46"/>
      <c r="B52" s="38" t="s">
        <v>1023</v>
      </c>
      <c r="C52" s="66" t="s">
        <v>144</v>
      </c>
      <c r="D52" s="891"/>
      <c r="E52" s="890">
        <v>13310.010489424718</v>
      </c>
      <c r="F52" s="436">
        <v>15799</v>
      </c>
      <c r="G52" s="439">
        <v>13835</v>
      </c>
      <c r="H52" s="439">
        <v>16284</v>
      </c>
      <c r="I52" s="408" t="s">
        <v>570</v>
      </c>
      <c r="J52" s="386"/>
      <c r="K52" s="953"/>
      <c r="L52" s="953"/>
      <c r="M52" s="953"/>
      <c r="N52" s="953"/>
      <c r="O52" s="953"/>
      <c r="P52" s="953"/>
      <c r="Q52" s="953"/>
      <c r="R52" s="953"/>
      <c r="S52" s="953"/>
      <c r="T52" s="953"/>
      <c r="U52" s="953"/>
      <c r="V52" s="953"/>
      <c r="W52" s="953"/>
      <c r="X52" s="953"/>
    </row>
    <row r="53" spans="1:24" ht="14.4" customHeight="1" x14ac:dyDescent="0.3">
      <c r="A53" s="47"/>
      <c r="B53" s="53" t="s">
        <v>1024</v>
      </c>
      <c r="C53" s="42" t="s">
        <v>144</v>
      </c>
      <c r="D53" s="892"/>
      <c r="E53" s="872">
        <v>1316421.3765422667</v>
      </c>
      <c r="F53" s="441">
        <v>1267183</v>
      </c>
      <c r="G53" s="442">
        <v>1167703</v>
      </c>
      <c r="H53" s="442">
        <v>1352381</v>
      </c>
      <c r="I53" s="385" t="s">
        <v>570</v>
      </c>
      <c r="J53" s="386"/>
      <c r="K53" s="953"/>
      <c r="L53" s="953"/>
      <c r="M53" s="953"/>
      <c r="N53" s="953"/>
      <c r="O53" s="953"/>
      <c r="P53" s="953"/>
      <c r="Q53" s="953"/>
      <c r="R53" s="953"/>
      <c r="S53" s="953"/>
      <c r="T53" s="953"/>
      <c r="U53" s="953"/>
      <c r="V53" s="953"/>
      <c r="W53" s="953"/>
      <c r="X53" s="953"/>
    </row>
    <row r="54" spans="1:24" ht="15" customHeight="1" x14ac:dyDescent="0.3">
      <c r="A54" s="46" t="s">
        <v>46</v>
      </c>
      <c r="B54" s="38" t="s">
        <v>1025</v>
      </c>
      <c r="C54" s="66" t="s">
        <v>144</v>
      </c>
      <c r="D54" s="895"/>
      <c r="E54" s="886">
        <v>30756.039870121571</v>
      </c>
      <c r="F54" s="443">
        <v>27609</v>
      </c>
      <c r="G54" s="495">
        <v>28302</v>
      </c>
      <c r="H54" s="495">
        <v>19208</v>
      </c>
      <c r="I54" s="496" t="s">
        <v>570</v>
      </c>
      <c r="J54" s="386"/>
      <c r="K54" s="953" t="s">
        <v>1454</v>
      </c>
      <c r="L54" s="953"/>
      <c r="M54" s="953"/>
      <c r="N54" s="953"/>
      <c r="O54" s="953"/>
      <c r="P54" s="953"/>
      <c r="Q54" s="953"/>
      <c r="R54" s="953"/>
      <c r="S54" s="953"/>
      <c r="T54" s="953"/>
      <c r="U54" s="953"/>
      <c r="V54" s="953"/>
      <c r="W54" s="953"/>
      <c r="X54" s="953"/>
    </row>
    <row r="55" spans="1:24" ht="24.6" customHeight="1" x14ac:dyDescent="0.3">
      <c r="A55" s="46"/>
      <c r="B55" s="38" t="s">
        <v>1026</v>
      </c>
      <c r="C55" s="66"/>
      <c r="D55" s="896"/>
      <c r="E55" s="893">
        <v>29382.661742412372</v>
      </c>
      <c r="F55" s="559">
        <v>28536</v>
      </c>
      <c r="G55" s="560">
        <v>28944</v>
      </c>
      <c r="H55" s="560">
        <v>19208</v>
      </c>
      <c r="I55" s="408" t="s">
        <v>570</v>
      </c>
      <c r="J55" s="386"/>
      <c r="K55" s="953" t="s">
        <v>1455</v>
      </c>
      <c r="L55" s="953"/>
      <c r="M55" s="953"/>
      <c r="N55" s="953"/>
      <c r="O55" s="953"/>
      <c r="P55" s="953"/>
      <c r="Q55" s="953"/>
      <c r="R55" s="953"/>
      <c r="S55" s="953"/>
      <c r="T55" s="953"/>
      <c r="U55" s="953"/>
      <c r="V55" s="953"/>
      <c r="W55" s="953"/>
      <c r="X55" s="953"/>
    </row>
    <row r="56" spans="1:24" ht="14.4" customHeight="1" x14ac:dyDescent="0.3">
      <c r="A56" s="46"/>
      <c r="B56" s="37" t="s">
        <v>1029</v>
      </c>
      <c r="C56" s="66" t="s">
        <v>144</v>
      </c>
      <c r="D56" s="896"/>
      <c r="E56" s="889">
        <v>19945.281833129997</v>
      </c>
      <c r="F56" s="455">
        <v>17121</v>
      </c>
      <c r="G56" s="455">
        <v>17605</v>
      </c>
      <c r="H56" s="408" t="s">
        <v>570</v>
      </c>
      <c r="I56" s="408" t="s">
        <v>82</v>
      </c>
      <c r="J56" s="386"/>
      <c r="K56" s="953" t="s">
        <v>1027</v>
      </c>
      <c r="L56" s="953"/>
      <c r="M56" s="953"/>
      <c r="N56" s="953"/>
      <c r="O56" s="953"/>
      <c r="P56" s="953"/>
      <c r="Q56" s="953"/>
      <c r="R56" s="953"/>
      <c r="S56" s="953"/>
      <c r="T56" s="953"/>
      <c r="U56" s="953"/>
      <c r="V56" s="953"/>
      <c r="W56" s="953"/>
      <c r="X56" s="953"/>
    </row>
    <row r="57" spans="1:24" ht="22.8" customHeight="1" x14ac:dyDescent="0.3">
      <c r="A57" s="47"/>
      <c r="B57" s="44" t="s">
        <v>1030</v>
      </c>
      <c r="C57" s="42" t="s">
        <v>144</v>
      </c>
      <c r="D57" s="884"/>
      <c r="E57" s="894">
        <v>569.10360378655241</v>
      </c>
      <c r="F57" s="456">
        <v>121</v>
      </c>
      <c r="G57" s="456">
        <v>75</v>
      </c>
      <c r="H57" s="408" t="s">
        <v>82</v>
      </c>
      <c r="I57" s="408" t="s">
        <v>82</v>
      </c>
      <c r="J57" s="386"/>
      <c r="K57" s="953" t="s">
        <v>1058</v>
      </c>
      <c r="L57" s="953"/>
      <c r="M57" s="953"/>
      <c r="N57" s="953"/>
      <c r="O57" s="953"/>
      <c r="P57" s="953"/>
      <c r="Q57" s="953"/>
      <c r="R57" s="953"/>
      <c r="S57" s="953"/>
      <c r="T57" s="953"/>
      <c r="U57" s="953"/>
      <c r="V57" s="953"/>
      <c r="W57" s="953"/>
      <c r="X57" s="953"/>
    </row>
    <row r="58" spans="1:24" ht="25.2" customHeight="1" x14ac:dyDescent="0.3">
      <c r="A58" s="46" t="s">
        <v>47</v>
      </c>
      <c r="B58" s="38" t="s">
        <v>1031</v>
      </c>
      <c r="C58" s="66" t="s">
        <v>144</v>
      </c>
      <c r="D58" s="895"/>
      <c r="E58" s="897">
        <v>612188.78769709123</v>
      </c>
      <c r="F58" s="478">
        <v>319370</v>
      </c>
      <c r="G58" s="478">
        <v>309015</v>
      </c>
      <c r="H58" s="478">
        <v>386798</v>
      </c>
      <c r="I58" s="478">
        <v>1000</v>
      </c>
      <c r="J58" s="807"/>
      <c r="K58" s="953" t="s">
        <v>1028</v>
      </c>
      <c r="L58" s="953"/>
      <c r="M58" s="953"/>
      <c r="N58" s="953"/>
      <c r="O58" s="953"/>
      <c r="P58" s="953"/>
      <c r="Q58" s="953"/>
      <c r="R58" s="953"/>
      <c r="S58" s="953"/>
      <c r="T58" s="953"/>
      <c r="U58" s="953"/>
      <c r="V58" s="953"/>
      <c r="W58" s="953"/>
      <c r="X58" s="953"/>
    </row>
    <row r="59" spans="1:24" ht="25.8" customHeight="1" x14ac:dyDescent="0.3">
      <c r="A59" s="46"/>
      <c r="B59" s="37" t="s">
        <v>1034</v>
      </c>
      <c r="C59" s="66" t="s">
        <v>144</v>
      </c>
      <c r="D59" s="896"/>
      <c r="E59" s="454">
        <v>47951.493445664863</v>
      </c>
      <c r="F59" s="454">
        <v>47809</v>
      </c>
      <c r="G59" s="454">
        <v>47597</v>
      </c>
      <c r="H59" s="454">
        <v>39629</v>
      </c>
      <c r="I59" s="408" t="s">
        <v>570</v>
      </c>
      <c r="J59" s="386"/>
      <c r="K59" s="970" t="s">
        <v>1416</v>
      </c>
      <c r="L59" s="970"/>
      <c r="M59" s="970"/>
      <c r="N59" s="970"/>
      <c r="O59" s="970"/>
      <c r="P59" s="970"/>
      <c r="Q59" s="970"/>
      <c r="R59" s="970"/>
      <c r="S59" s="970"/>
      <c r="T59" s="970"/>
      <c r="U59" s="970"/>
      <c r="V59" s="970"/>
      <c r="W59" s="970"/>
      <c r="X59" s="970"/>
    </row>
    <row r="60" spans="1:24" ht="25.8" customHeight="1" x14ac:dyDescent="0.3">
      <c r="A60" s="46"/>
      <c r="B60" s="37" t="s">
        <v>1035</v>
      </c>
      <c r="C60" s="66" t="s">
        <v>144</v>
      </c>
      <c r="D60" s="896"/>
      <c r="E60" s="876">
        <v>123248.46788140079</v>
      </c>
      <c r="F60" s="454">
        <v>10465</v>
      </c>
      <c r="G60" s="454">
        <v>9933</v>
      </c>
      <c r="H60" s="454">
        <v>27169</v>
      </c>
      <c r="I60" s="408" t="s">
        <v>570</v>
      </c>
      <c r="J60" s="386"/>
      <c r="K60" s="961" t="s">
        <v>1032</v>
      </c>
      <c r="L60" s="961"/>
      <c r="M60" s="961"/>
      <c r="N60" s="961"/>
      <c r="O60" s="961"/>
      <c r="P60" s="961"/>
      <c r="Q60" s="961"/>
      <c r="R60" s="961"/>
      <c r="S60" s="961"/>
      <c r="T60" s="961"/>
      <c r="U60" s="961"/>
      <c r="V60" s="961"/>
      <c r="W60" s="961"/>
      <c r="X60" s="961"/>
    </row>
    <row r="61" spans="1:24" ht="25.8" customHeight="1" x14ac:dyDescent="0.3">
      <c r="A61" s="46"/>
      <c r="B61" s="37" t="s">
        <v>1036</v>
      </c>
      <c r="C61" s="66" t="s">
        <v>144</v>
      </c>
      <c r="D61" s="896"/>
      <c r="E61" s="454">
        <v>269979.75016052212</v>
      </c>
      <c r="F61" s="454">
        <v>259109</v>
      </c>
      <c r="G61" s="454">
        <v>251076</v>
      </c>
      <c r="H61" s="454">
        <v>317540</v>
      </c>
      <c r="I61" s="408" t="s">
        <v>570</v>
      </c>
      <c r="J61" s="386"/>
      <c r="K61" s="970" t="s">
        <v>1417</v>
      </c>
      <c r="L61" s="970"/>
      <c r="M61" s="970"/>
      <c r="N61" s="970"/>
      <c r="O61" s="970"/>
      <c r="P61" s="970"/>
      <c r="Q61" s="970"/>
      <c r="R61" s="970"/>
      <c r="S61" s="970"/>
      <c r="T61" s="970"/>
      <c r="U61" s="970"/>
      <c r="V61" s="970"/>
      <c r="W61" s="970"/>
      <c r="X61" s="970"/>
    </row>
    <row r="62" spans="1:24" ht="16.2" customHeight="1" x14ac:dyDescent="0.3">
      <c r="A62" s="46"/>
      <c r="B62" s="37" t="s">
        <v>1037</v>
      </c>
      <c r="C62" s="66" t="s">
        <v>144</v>
      </c>
      <c r="D62" s="896"/>
      <c r="E62" s="454">
        <v>152.93709736495896</v>
      </c>
      <c r="F62" s="454">
        <v>189</v>
      </c>
      <c r="G62" s="454">
        <v>107</v>
      </c>
      <c r="H62" s="454">
        <v>1670</v>
      </c>
      <c r="I62" s="408" t="s">
        <v>570</v>
      </c>
      <c r="J62" s="386"/>
      <c r="K62" s="961" t="s">
        <v>960</v>
      </c>
      <c r="L62" s="961"/>
      <c r="M62" s="961"/>
      <c r="N62" s="961"/>
      <c r="O62" s="961"/>
      <c r="P62" s="961"/>
      <c r="Q62" s="961"/>
      <c r="R62" s="961"/>
      <c r="S62" s="961"/>
      <c r="T62" s="961"/>
      <c r="U62" s="961"/>
      <c r="V62" s="961"/>
      <c r="W62" s="961"/>
      <c r="X62" s="961"/>
    </row>
    <row r="63" spans="1:24" ht="25.95" customHeight="1" x14ac:dyDescent="0.3">
      <c r="A63" s="46"/>
      <c r="B63" s="37" t="s">
        <v>1038</v>
      </c>
      <c r="C63" s="66" t="s">
        <v>144</v>
      </c>
      <c r="D63" s="896"/>
      <c r="E63" s="454">
        <v>1862.8680910021355</v>
      </c>
      <c r="F63" s="454">
        <v>1505</v>
      </c>
      <c r="G63" s="454">
        <v>265</v>
      </c>
      <c r="H63" s="454">
        <v>284</v>
      </c>
      <c r="I63" s="454">
        <v>1000</v>
      </c>
      <c r="J63" s="71"/>
      <c r="K63" s="970" t="s">
        <v>1418</v>
      </c>
      <c r="L63" s="970"/>
      <c r="M63" s="970"/>
      <c r="N63" s="970"/>
      <c r="O63" s="970"/>
      <c r="P63" s="970"/>
      <c r="Q63" s="970"/>
      <c r="R63" s="970"/>
      <c r="S63" s="970"/>
      <c r="T63" s="970"/>
      <c r="U63" s="970"/>
      <c r="V63" s="970"/>
      <c r="W63" s="970"/>
      <c r="X63" s="970"/>
    </row>
    <row r="64" spans="1:24" ht="25.95" customHeight="1" x14ac:dyDescent="0.3">
      <c r="A64" s="46" t="s">
        <v>952</v>
      </c>
      <c r="B64" s="685" t="s">
        <v>1033</v>
      </c>
      <c r="C64" s="66" t="s">
        <v>144</v>
      </c>
      <c r="D64" s="896"/>
      <c r="E64" s="454">
        <v>1863</v>
      </c>
      <c r="F64" s="454">
        <v>1488</v>
      </c>
      <c r="G64" s="454">
        <v>265</v>
      </c>
      <c r="H64" s="454">
        <v>156</v>
      </c>
      <c r="I64" s="454">
        <v>1000</v>
      </c>
      <c r="J64" s="71"/>
      <c r="K64" s="970" t="s">
        <v>1042</v>
      </c>
      <c r="L64" s="970"/>
      <c r="M64" s="970"/>
      <c r="N64" s="970"/>
      <c r="O64" s="970"/>
      <c r="P64" s="970"/>
      <c r="Q64" s="970"/>
      <c r="R64" s="970"/>
      <c r="S64" s="970"/>
      <c r="T64" s="970"/>
      <c r="U64" s="970"/>
      <c r="V64" s="970"/>
      <c r="W64" s="970"/>
      <c r="X64" s="970"/>
    </row>
    <row r="65" spans="1:24" ht="24.6" customHeight="1" x14ac:dyDescent="0.3">
      <c r="A65" s="46"/>
      <c r="B65" s="37" t="s">
        <v>1039</v>
      </c>
      <c r="C65" s="66" t="s">
        <v>144</v>
      </c>
      <c r="D65" s="896"/>
      <c r="E65" s="454">
        <v>363.34994234503785</v>
      </c>
      <c r="F65" s="454">
        <v>312</v>
      </c>
      <c r="G65" s="454">
        <v>37</v>
      </c>
      <c r="H65" s="454">
        <v>506</v>
      </c>
      <c r="I65" s="408" t="s">
        <v>570</v>
      </c>
      <c r="J65" s="386"/>
      <c r="K65" s="961" t="s">
        <v>1043</v>
      </c>
      <c r="L65" s="961"/>
      <c r="M65" s="961"/>
      <c r="N65" s="961"/>
      <c r="O65" s="961"/>
      <c r="P65" s="961"/>
      <c r="Q65" s="961"/>
      <c r="R65" s="961"/>
      <c r="S65" s="961"/>
      <c r="T65" s="961"/>
      <c r="U65" s="961"/>
      <c r="V65" s="961"/>
      <c r="W65" s="961"/>
      <c r="X65" s="961"/>
    </row>
    <row r="66" spans="1:24" x14ac:dyDescent="0.3">
      <c r="A66" s="47"/>
      <c r="B66" s="44" t="s">
        <v>1040</v>
      </c>
      <c r="C66" s="42" t="s">
        <v>144</v>
      </c>
      <c r="D66" s="884"/>
      <c r="E66" s="898">
        <v>168629.92107879132</v>
      </c>
      <c r="F66" s="408" t="s">
        <v>82</v>
      </c>
      <c r="G66" s="408" t="s">
        <v>82</v>
      </c>
      <c r="H66" s="408" t="s">
        <v>82</v>
      </c>
      <c r="I66" s="408" t="s">
        <v>82</v>
      </c>
      <c r="J66" s="386"/>
      <c r="K66" s="961" t="s">
        <v>1041</v>
      </c>
      <c r="L66" s="961"/>
      <c r="M66" s="961"/>
      <c r="N66" s="961"/>
      <c r="O66" s="961"/>
      <c r="P66" s="961"/>
      <c r="Q66" s="961"/>
      <c r="R66" s="961"/>
      <c r="S66" s="961"/>
      <c r="T66" s="961"/>
      <c r="U66" s="961"/>
      <c r="V66" s="961"/>
      <c r="W66" s="961"/>
      <c r="X66" s="961"/>
    </row>
    <row r="67" spans="1:24" ht="37.200000000000003" customHeight="1" x14ac:dyDescent="0.3">
      <c r="A67" s="46" t="s">
        <v>48</v>
      </c>
      <c r="B67" s="38" t="s">
        <v>1044</v>
      </c>
      <c r="C67" s="66" t="s">
        <v>148</v>
      </c>
      <c r="D67" s="895"/>
      <c r="E67" s="899">
        <v>0.13122293473129387</v>
      </c>
      <c r="F67" s="474">
        <v>0.129</v>
      </c>
      <c r="G67" s="475">
        <v>0.13800000000000001</v>
      </c>
      <c r="H67" s="475">
        <v>0.14699999999999999</v>
      </c>
      <c r="I67" s="475">
        <v>0.19</v>
      </c>
      <c r="J67" s="808"/>
      <c r="K67" s="961" t="s">
        <v>1452</v>
      </c>
      <c r="L67" s="961"/>
      <c r="M67" s="961"/>
      <c r="N67" s="961"/>
      <c r="O67" s="961"/>
      <c r="P67" s="961"/>
      <c r="Q67" s="961"/>
      <c r="R67" s="961"/>
      <c r="S67" s="961"/>
      <c r="T67" s="961"/>
      <c r="U67" s="961"/>
      <c r="V67" s="961"/>
      <c r="W67" s="961"/>
      <c r="X67" s="961"/>
    </row>
    <row r="68" spans="1:24" x14ac:dyDescent="0.3">
      <c r="A68" s="46"/>
      <c r="B68" s="38" t="s">
        <v>1456</v>
      </c>
      <c r="C68" s="66" t="s">
        <v>148</v>
      </c>
      <c r="D68" s="896"/>
      <c r="E68" s="900">
        <v>0.19020301074407886</v>
      </c>
      <c r="F68" s="486">
        <v>0.161</v>
      </c>
      <c r="G68" s="487">
        <v>0.17399999999999999</v>
      </c>
      <c r="H68" s="487">
        <v>0.188</v>
      </c>
      <c r="I68" s="408" t="s">
        <v>570</v>
      </c>
      <c r="J68" s="386"/>
      <c r="K68" s="434"/>
      <c r="L68" s="19"/>
      <c r="M68" s="19"/>
      <c r="N68" s="19"/>
      <c r="O68" s="19"/>
      <c r="P68" s="19"/>
      <c r="Q68" s="19"/>
      <c r="R68" s="19"/>
      <c r="S68" s="19"/>
      <c r="T68" s="19"/>
      <c r="U68" s="19"/>
      <c r="V68" s="19"/>
      <c r="W68" s="19"/>
      <c r="X68" s="19"/>
    </row>
    <row r="69" spans="1:24" x14ac:dyDescent="0.3">
      <c r="A69" s="46"/>
      <c r="B69" s="38" t="s">
        <v>1457</v>
      </c>
      <c r="C69" s="66" t="s">
        <v>149</v>
      </c>
      <c r="D69" s="884"/>
      <c r="E69" s="882">
        <v>61.00199673964476</v>
      </c>
      <c r="F69" s="476">
        <v>53</v>
      </c>
      <c r="G69" s="477">
        <v>58</v>
      </c>
      <c r="H69" s="477">
        <v>67</v>
      </c>
      <c r="I69" s="477">
        <v>101</v>
      </c>
      <c r="J69" s="380"/>
      <c r="K69" s="434"/>
      <c r="L69" s="19"/>
      <c r="M69" s="19"/>
      <c r="N69" s="19"/>
      <c r="O69" s="19"/>
      <c r="P69" s="19"/>
      <c r="Q69" s="19"/>
      <c r="R69" s="19"/>
      <c r="S69" s="19"/>
      <c r="T69" s="19"/>
      <c r="U69" s="19"/>
      <c r="V69" s="19"/>
      <c r="W69" s="19"/>
      <c r="X69" s="19"/>
    </row>
    <row r="70" spans="1:24" ht="14.4" customHeight="1" x14ac:dyDescent="0.3">
      <c r="A70" s="45" t="s">
        <v>45</v>
      </c>
      <c r="B70" s="40" t="s">
        <v>1458</v>
      </c>
      <c r="C70" s="41" t="s">
        <v>151</v>
      </c>
      <c r="D70" s="895"/>
      <c r="E70" s="481">
        <v>1312086.9768458928</v>
      </c>
      <c r="F70" s="473">
        <v>1266806</v>
      </c>
      <c r="G70" s="473">
        <v>1164480</v>
      </c>
      <c r="H70" s="473">
        <v>1348387</v>
      </c>
      <c r="I70" s="496" t="s">
        <v>570</v>
      </c>
      <c r="J70" s="386"/>
      <c r="K70" s="961" t="s">
        <v>1459</v>
      </c>
      <c r="L70" s="961"/>
      <c r="M70" s="961"/>
      <c r="N70" s="961"/>
      <c r="O70" s="961"/>
      <c r="P70" s="961"/>
      <c r="Q70" s="961"/>
      <c r="R70" s="961"/>
      <c r="S70" s="961"/>
      <c r="T70" s="961"/>
      <c r="U70" s="961"/>
      <c r="V70" s="961"/>
      <c r="W70" s="961"/>
      <c r="X70" s="961"/>
    </row>
    <row r="71" spans="1:24" x14ac:dyDescent="0.3">
      <c r="A71" s="46"/>
      <c r="B71" s="37"/>
      <c r="C71" s="66" t="s">
        <v>144</v>
      </c>
      <c r="D71" s="896"/>
      <c r="E71" s="479">
        <v>1312086.9768458928</v>
      </c>
      <c r="F71" s="452">
        <v>1266806</v>
      </c>
      <c r="G71" s="452">
        <v>1164480</v>
      </c>
      <c r="H71" s="452">
        <v>1348387</v>
      </c>
      <c r="I71" s="408" t="s">
        <v>570</v>
      </c>
      <c r="J71" s="386"/>
      <c r="K71" s="953" t="s">
        <v>1045</v>
      </c>
      <c r="L71" s="953"/>
      <c r="M71" s="953"/>
      <c r="N71" s="953"/>
      <c r="O71" s="953"/>
      <c r="P71" s="953"/>
      <c r="Q71" s="953"/>
      <c r="R71" s="953"/>
      <c r="S71" s="953"/>
      <c r="T71" s="953"/>
      <c r="U71" s="953"/>
      <c r="V71" s="953"/>
      <c r="W71" s="953"/>
      <c r="X71" s="953"/>
    </row>
    <row r="72" spans="1:24" ht="14.4" customHeight="1" x14ac:dyDescent="0.3">
      <c r="A72" s="46" t="s">
        <v>45</v>
      </c>
      <c r="B72" s="38" t="s">
        <v>615</v>
      </c>
      <c r="C72" s="66" t="s">
        <v>323</v>
      </c>
      <c r="D72" s="896"/>
      <c r="E72" s="482">
        <v>338.31544016336341</v>
      </c>
      <c r="F72" s="468">
        <v>326</v>
      </c>
      <c r="G72" s="468">
        <v>303</v>
      </c>
      <c r="H72" s="468">
        <v>355</v>
      </c>
      <c r="I72" s="408" t="s">
        <v>570</v>
      </c>
      <c r="J72" s="386"/>
      <c r="K72" s="953"/>
      <c r="L72" s="953"/>
      <c r="M72" s="953"/>
      <c r="N72" s="953"/>
      <c r="O72" s="953"/>
      <c r="P72" s="953"/>
      <c r="Q72" s="953"/>
      <c r="R72" s="953"/>
      <c r="S72" s="953"/>
      <c r="T72" s="953"/>
      <c r="U72" s="953"/>
      <c r="V72" s="953"/>
      <c r="W72" s="953"/>
      <c r="X72" s="953"/>
    </row>
    <row r="73" spans="1:24" ht="14.4" customHeight="1" x14ac:dyDescent="0.3">
      <c r="A73" s="46"/>
      <c r="B73" s="37"/>
      <c r="C73" s="66" t="s">
        <v>144</v>
      </c>
      <c r="D73" s="896"/>
      <c r="E73" s="479">
        <v>9472.8323245741758</v>
      </c>
      <c r="F73" s="452">
        <v>9137</v>
      </c>
      <c r="G73" s="452">
        <v>8479</v>
      </c>
      <c r="H73" s="452">
        <v>9936</v>
      </c>
      <c r="I73" s="408" t="s">
        <v>570</v>
      </c>
      <c r="J73" s="386"/>
      <c r="K73" s="953"/>
      <c r="L73" s="953"/>
      <c r="M73" s="953"/>
      <c r="N73" s="953"/>
      <c r="O73" s="953"/>
      <c r="P73" s="953"/>
      <c r="Q73" s="953"/>
      <c r="R73" s="953"/>
      <c r="S73" s="953"/>
      <c r="T73" s="953"/>
      <c r="U73" s="953"/>
      <c r="V73" s="953"/>
      <c r="W73" s="953"/>
      <c r="X73" s="953"/>
    </row>
    <row r="74" spans="1:24" ht="14.4" customHeight="1" x14ac:dyDescent="0.3">
      <c r="A74" s="46" t="s">
        <v>45</v>
      </c>
      <c r="B74" s="38" t="s">
        <v>616</v>
      </c>
      <c r="C74" s="66" t="s">
        <v>323</v>
      </c>
      <c r="D74" s="896"/>
      <c r="E74" s="482">
        <v>34.10032871785554</v>
      </c>
      <c r="F74" s="468">
        <v>33</v>
      </c>
      <c r="G74" s="468">
        <v>33</v>
      </c>
      <c r="H74" s="468">
        <v>41</v>
      </c>
      <c r="I74" s="408" t="s">
        <v>570</v>
      </c>
      <c r="J74" s="386"/>
      <c r="K74" s="953"/>
      <c r="L74" s="953"/>
      <c r="M74" s="953"/>
      <c r="N74" s="953"/>
      <c r="O74" s="953"/>
      <c r="P74" s="953"/>
      <c r="Q74" s="953"/>
      <c r="R74" s="953"/>
      <c r="S74" s="953"/>
      <c r="T74" s="953"/>
      <c r="U74" s="953"/>
      <c r="V74" s="953"/>
      <c r="W74" s="953"/>
      <c r="X74" s="953"/>
    </row>
    <row r="75" spans="1:24" ht="14.4" customHeight="1" x14ac:dyDescent="0.3">
      <c r="A75" s="46"/>
      <c r="B75" s="37"/>
      <c r="C75" s="66" t="s">
        <v>144</v>
      </c>
      <c r="D75" s="896"/>
      <c r="E75" s="479">
        <v>9036.5871102317178</v>
      </c>
      <c r="F75" s="452">
        <v>8738</v>
      </c>
      <c r="G75" s="452">
        <v>8779</v>
      </c>
      <c r="H75" s="452">
        <v>10865</v>
      </c>
      <c r="I75" s="408" t="s">
        <v>570</v>
      </c>
      <c r="J75" s="386"/>
      <c r="K75" s="953"/>
      <c r="L75" s="953"/>
      <c r="M75" s="953"/>
      <c r="N75" s="953"/>
      <c r="O75" s="953"/>
      <c r="P75" s="953"/>
      <c r="Q75" s="953"/>
      <c r="R75" s="953"/>
      <c r="S75" s="953"/>
      <c r="T75" s="953"/>
      <c r="U75" s="953"/>
      <c r="V75" s="953"/>
      <c r="W75" s="953"/>
      <c r="X75" s="953"/>
    </row>
    <row r="76" spans="1:24" ht="14.4" customHeight="1" x14ac:dyDescent="0.3">
      <c r="A76" s="46" t="s">
        <v>45</v>
      </c>
      <c r="B76" s="38" t="s">
        <v>617</v>
      </c>
      <c r="C76" s="66" t="s">
        <v>323</v>
      </c>
      <c r="D76" s="896"/>
      <c r="E76" s="483">
        <v>2.9248367346938781E-2</v>
      </c>
      <c r="F76" s="484">
        <v>0.02</v>
      </c>
      <c r="G76" s="484">
        <v>0.08</v>
      </c>
      <c r="H76" s="865">
        <v>0</v>
      </c>
      <c r="I76" s="408" t="s">
        <v>570</v>
      </c>
      <c r="J76" s="386"/>
      <c r="K76" s="953"/>
      <c r="L76" s="953"/>
      <c r="M76" s="953"/>
      <c r="N76" s="953"/>
      <c r="O76" s="953"/>
      <c r="P76" s="953"/>
      <c r="Q76" s="953"/>
      <c r="R76" s="953"/>
      <c r="S76" s="953"/>
      <c r="T76" s="953"/>
      <c r="U76" s="953"/>
      <c r="V76" s="953"/>
      <c r="W76" s="953"/>
      <c r="X76" s="953"/>
    </row>
    <row r="77" spans="1:24" ht="14.4" customHeight="1" x14ac:dyDescent="0.3">
      <c r="A77" s="47"/>
      <c r="B77" s="53"/>
      <c r="C77" s="42" t="s">
        <v>144</v>
      </c>
      <c r="D77" s="884"/>
      <c r="E77" s="480">
        <v>687.33663265306132</v>
      </c>
      <c r="F77" s="453">
        <v>353</v>
      </c>
      <c r="G77" s="453">
        <v>1981</v>
      </c>
      <c r="H77" s="866">
        <v>0</v>
      </c>
      <c r="I77" s="399" t="s">
        <v>570</v>
      </c>
      <c r="J77" s="806"/>
      <c r="K77" s="959"/>
      <c r="L77" s="959"/>
      <c r="M77" s="959"/>
      <c r="N77" s="959"/>
      <c r="O77" s="959"/>
      <c r="P77" s="959"/>
      <c r="Q77" s="959"/>
      <c r="R77" s="959"/>
      <c r="S77" s="959"/>
      <c r="T77" s="959"/>
      <c r="U77" s="959"/>
      <c r="V77" s="959"/>
      <c r="W77" s="959"/>
      <c r="X77" s="959"/>
    </row>
    <row r="78" spans="1:24" x14ac:dyDescent="0.3">
      <c r="A78" s="69"/>
      <c r="B78" s="70"/>
      <c r="C78" s="70"/>
      <c r="D78" s="69"/>
      <c r="E78" s="71"/>
      <c r="F78" s="71"/>
      <c r="G78" s="71"/>
      <c r="H78" s="71"/>
      <c r="I78" s="71"/>
      <c r="J78" s="71"/>
      <c r="K78" s="434"/>
      <c r="L78" s="19"/>
      <c r="M78" s="19"/>
      <c r="N78" s="19"/>
      <c r="O78" s="19"/>
      <c r="P78" s="19"/>
      <c r="Q78" s="19"/>
      <c r="R78" s="19"/>
      <c r="S78" s="19"/>
      <c r="T78" s="19"/>
      <c r="U78" s="19"/>
      <c r="V78" s="19"/>
      <c r="W78" s="19"/>
      <c r="X78" s="19"/>
    </row>
    <row r="79" spans="1:24" ht="23.4" customHeight="1" thickBot="1" x14ac:dyDescent="0.35">
      <c r="A79" s="51" t="s">
        <v>1048</v>
      </c>
      <c r="B79" s="34"/>
      <c r="C79" s="65" t="s">
        <v>130</v>
      </c>
      <c r="D79" s="950">
        <v>2023</v>
      </c>
      <c r="E79" s="950"/>
      <c r="F79" s="39">
        <v>2022</v>
      </c>
      <c r="G79" s="39">
        <v>2021</v>
      </c>
      <c r="H79" s="39">
        <v>2020</v>
      </c>
      <c r="I79" s="39">
        <v>2019</v>
      </c>
      <c r="J79" s="33"/>
      <c r="K79" s="953" t="s">
        <v>1488</v>
      </c>
      <c r="L79" s="953"/>
      <c r="M79" s="953"/>
      <c r="N79" s="953"/>
      <c r="O79" s="953"/>
      <c r="P79" s="953"/>
      <c r="Q79" s="953"/>
      <c r="R79" s="953"/>
      <c r="S79" s="953"/>
      <c r="T79" s="953"/>
      <c r="U79" s="953"/>
      <c r="V79" s="953"/>
      <c r="W79" s="953"/>
      <c r="X79" s="953"/>
    </row>
    <row r="80" spans="1:24" x14ac:dyDescent="0.3">
      <c r="A80" s="46" t="s">
        <v>152</v>
      </c>
      <c r="B80" s="38" t="s">
        <v>153</v>
      </c>
      <c r="C80" s="43" t="s">
        <v>151</v>
      </c>
      <c r="D80" s="895"/>
      <c r="E80" s="881">
        <v>299</v>
      </c>
      <c r="F80" s="488">
        <v>211</v>
      </c>
      <c r="G80" s="488">
        <v>201</v>
      </c>
      <c r="H80" s="488">
        <v>228</v>
      </c>
      <c r="I80" s="488">
        <v>211</v>
      </c>
      <c r="J80" s="380"/>
      <c r="K80" s="953" t="s">
        <v>1419</v>
      </c>
      <c r="L80" s="953"/>
      <c r="M80" s="953"/>
      <c r="N80" s="953"/>
      <c r="O80" s="953"/>
      <c r="P80" s="953"/>
      <c r="Q80" s="953"/>
      <c r="R80" s="953"/>
      <c r="S80" s="953"/>
      <c r="T80" s="953"/>
      <c r="U80" s="953"/>
      <c r="V80" s="953"/>
      <c r="W80" s="953"/>
      <c r="X80" s="953"/>
    </row>
    <row r="81" spans="1:24" ht="14.4" customHeight="1" x14ac:dyDescent="0.3">
      <c r="A81" s="46"/>
      <c r="B81" s="38" t="s">
        <v>324</v>
      </c>
      <c r="C81" s="66" t="s">
        <v>151</v>
      </c>
      <c r="D81" s="896"/>
      <c r="E81" s="482">
        <v>796.03085118330296</v>
      </c>
      <c r="F81" s="468">
        <v>1081</v>
      </c>
      <c r="G81" s="468">
        <v>1663</v>
      </c>
      <c r="H81" s="468">
        <v>2182</v>
      </c>
      <c r="I81" s="468">
        <v>2021</v>
      </c>
      <c r="J81" s="380"/>
      <c r="K81" s="953"/>
      <c r="L81" s="953"/>
      <c r="M81" s="953"/>
      <c r="N81" s="953"/>
      <c r="O81" s="953"/>
      <c r="P81" s="953"/>
      <c r="Q81" s="953"/>
      <c r="R81" s="953"/>
      <c r="S81" s="953"/>
      <c r="T81" s="953"/>
      <c r="U81" s="953"/>
      <c r="V81" s="953"/>
      <c r="W81" s="953"/>
      <c r="X81" s="953"/>
    </row>
    <row r="82" spans="1:24" ht="14.4" customHeight="1" x14ac:dyDescent="0.3">
      <c r="A82" s="497" t="s">
        <v>647</v>
      </c>
      <c r="B82" s="37" t="s">
        <v>328</v>
      </c>
      <c r="C82" s="66" t="s">
        <v>133</v>
      </c>
      <c r="D82" s="907"/>
      <c r="E82" s="901">
        <v>0.15281199052896</v>
      </c>
      <c r="F82" s="440">
        <v>0.16</v>
      </c>
      <c r="G82" s="440">
        <v>0.05</v>
      </c>
      <c r="H82" s="440">
        <v>0.04</v>
      </c>
      <c r="I82" s="408" t="s">
        <v>570</v>
      </c>
      <c r="J82" s="386"/>
      <c r="K82" s="953"/>
      <c r="L82" s="953"/>
      <c r="M82" s="953"/>
      <c r="N82" s="953"/>
      <c r="O82" s="953"/>
      <c r="P82" s="953"/>
      <c r="Q82" s="953"/>
      <c r="R82" s="953"/>
      <c r="S82" s="953"/>
      <c r="T82" s="953"/>
      <c r="U82" s="953"/>
      <c r="V82" s="953"/>
      <c r="W82" s="953"/>
      <c r="X82" s="953"/>
    </row>
    <row r="83" spans="1:24" ht="14.4" customHeight="1" x14ac:dyDescent="0.3">
      <c r="A83" s="497"/>
      <c r="B83" s="38" t="s">
        <v>325</v>
      </c>
      <c r="C83" s="66" t="s">
        <v>151</v>
      </c>
      <c r="D83" s="907"/>
      <c r="E83" s="482">
        <v>94.952876228802339</v>
      </c>
      <c r="F83" s="468">
        <v>112</v>
      </c>
      <c r="G83" s="468">
        <v>98</v>
      </c>
      <c r="H83" s="468">
        <v>16</v>
      </c>
      <c r="I83" s="864">
        <v>9</v>
      </c>
      <c r="J83" s="809"/>
      <c r="K83" s="953"/>
      <c r="L83" s="953"/>
      <c r="M83" s="953"/>
      <c r="N83" s="953"/>
      <c r="O83" s="953"/>
      <c r="P83" s="953"/>
      <c r="Q83" s="953"/>
      <c r="R83" s="953"/>
      <c r="S83" s="953"/>
      <c r="T83" s="953"/>
      <c r="U83" s="953"/>
      <c r="V83" s="953"/>
      <c r="W83" s="953"/>
      <c r="X83" s="953"/>
    </row>
    <row r="84" spans="1:24" ht="14.4" customHeight="1" x14ac:dyDescent="0.3">
      <c r="A84" s="497" t="s">
        <v>647</v>
      </c>
      <c r="B84" s="37" t="s">
        <v>328</v>
      </c>
      <c r="C84" s="66" t="s">
        <v>133</v>
      </c>
      <c r="D84" s="907"/>
      <c r="E84" s="901">
        <v>2.2169773342864848E-2</v>
      </c>
      <c r="F84" s="440">
        <v>0.02</v>
      </c>
      <c r="G84" s="440">
        <v>0.02</v>
      </c>
      <c r="H84" s="440">
        <v>0.09</v>
      </c>
      <c r="I84" s="408" t="s">
        <v>570</v>
      </c>
      <c r="J84" s="386"/>
      <c r="K84" s="953"/>
      <c r="L84" s="953"/>
      <c r="M84" s="953"/>
      <c r="N84" s="953"/>
      <c r="O84" s="953"/>
      <c r="P84" s="953"/>
      <c r="Q84" s="953"/>
      <c r="R84" s="953"/>
      <c r="S84" s="953"/>
      <c r="T84" s="953"/>
      <c r="U84" s="953"/>
      <c r="V84" s="953"/>
      <c r="W84" s="953"/>
      <c r="X84" s="953"/>
    </row>
    <row r="85" spans="1:24" ht="14.4" customHeight="1" x14ac:dyDescent="0.3">
      <c r="A85" s="497"/>
      <c r="B85" s="38" t="s">
        <v>326</v>
      </c>
      <c r="C85" s="66" t="s">
        <v>151</v>
      </c>
      <c r="D85" s="907"/>
      <c r="E85" s="482">
        <v>27.706838175882815</v>
      </c>
      <c r="F85" s="457">
        <v>32</v>
      </c>
      <c r="G85" s="457">
        <v>56</v>
      </c>
      <c r="H85" s="457">
        <v>100</v>
      </c>
      <c r="I85" s="457">
        <v>104</v>
      </c>
      <c r="J85" s="809"/>
      <c r="K85" s="953"/>
      <c r="L85" s="953"/>
      <c r="M85" s="953"/>
      <c r="N85" s="953"/>
      <c r="O85" s="953"/>
      <c r="P85" s="953"/>
      <c r="Q85" s="953"/>
      <c r="R85" s="953"/>
      <c r="S85" s="953"/>
      <c r="T85" s="953"/>
      <c r="U85" s="953"/>
      <c r="V85" s="953"/>
      <c r="W85" s="953"/>
      <c r="X85" s="953"/>
    </row>
    <row r="86" spans="1:24" ht="14.4" customHeight="1" x14ac:dyDescent="0.3">
      <c r="A86" s="497" t="s">
        <v>647</v>
      </c>
      <c r="B86" s="37" t="s">
        <v>329</v>
      </c>
      <c r="C86" s="66" t="s">
        <v>133</v>
      </c>
      <c r="D86" s="907"/>
      <c r="E86" s="901">
        <v>0.21800785821133881</v>
      </c>
      <c r="F86" s="440">
        <v>0.21</v>
      </c>
      <c r="G86" s="440">
        <v>7.0000000000000007E-2</v>
      </c>
      <c r="H86" s="440">
        <v>0.04</v>
      </c>
      <c r="I86" s="408" t="s">
        <v>570</v>
      </c>
      <c r="J86" s="386"/>
      <c r="K86" s="953"/>
      <c r="L86" s="953"/>
      <c r="M86" s="953"/>
      <c r="N86" s="953"/>
      <c r="O86" s="953"/>
      <c r="P86" s="953"/>
      <c r="Q86" s="953"/>
      <c r="R86" s="953"/>
      <c r="S86" s="953"/>
      <c r="T86" s="953"/>
      <c r="U86" s="953"/>
      <c r="V86" s="953"/>
      <c r="W86" s="953"/>
      <c r="X86" s="953"/>
    </row>
    <row r="87" spans="1:24" ht="14.4" customHeight="1" x14ac:dyDescent="0.3">
      <c r="A87" s="497"/>
      <c r="B87" s="38" t="s">
        <v>154</v>
      </c>
      <c r="C87" s="66" t="s">
        <v>151</v>
      </c>
      <c r="D87" s="907"/>
      <c r="E87" s="902">
        <v>5.5999999999999995E-4</v>
      </c>
      <c r="F87" s="484">
        <v>0.01</v>
      </c>
      <c r="G87" s="484">
        <v>0.02</v>
      </c>
      <c r="H87" s="484">
        <v>0.05</v>
      </c>
      <c r="I87" s="408" t="s">
        <v>570</v>
      </c>
      <c r="J87" s="809"/>
      <c r="K87" s="953"/>
      <c r="L87" s="953"/>
      <c r="M87" s="953"/>
      <c r="N87" s="953"/>
      <c r="O87" s="953"/>
      <c r="P87" s="953"/>
      <c r="Q87" s="953"/>
      <c r="R87" s="953"/>
      <c r="S87" s="953"/>
      <c r="T87" s="953"/>
      <c r="U87" s="953"/>
      <c r="V87" s="953"/>
      <c r="W87" s="953"/>
      <c r="X87" s="953"/>
    </row>
    <row r="88" spans="1:24" ht="14.4" customHeight="1" x14ac:dyDescent="0.3">
      <c r="A88" s="497" t="s">
        <v>647</v>
      </c>
      <c r="B88" s="37" t="s">
        <v>328</v>
      </c>
      <c r="C88" s="66" t="s">
        <v>133</v>
      </c>
      <c r="D88" s="907"/>
      <c r="E88" s="901">
        <v>3.4200000000000001E-2</v>
      </c>
      <c r="F88" s="440">
        <v>0.25</v>
      </c>
      <c r="G88" s="440">
        <v>0.06</v>
      </c>
      <c r="H88" s="440">
        <v>0.03</v>
      </c>
      <c r="I88" s="408" t="s">
        <v>570</v>
      </c>
      <c r="J88" s="386"/>
      <c r="K88" s="953"/>
      <c r="L88" s="953"/>
      <c r="M88" s="953"/>
      <c r="N88" s="953"/>
      <c r="O88" s="953"/>
      <c r="P88" s="953"/>
      <c r="Q88" s="953"/>
      <c r="R88" s="953"/>
      <c r="S88" s="953"/>
      <c r="T88" s="953"/>
      <c r="U88" s="953"/>
      <c r="V88" s="953"/>
      <c r="W88" s="953"/>
      <c r="X88" s="953"/>
    </row>
    <row r="89" spans="1:24" ht="14.4" customHeight="1" x14ac:dyDescent="0.3">
      <c r="A89" s="497"/>
      <c r="B89" s="38" t="s">
        <v>155</v>
      </c>
      <c r="C89" s="66" t="s">
        <v>151</v>
      </c>
      <c r="D89" s="907"/>
      <c r="E89" s="903">
        <v>1.2999999999999999E-4</v>
      </c>
      <c r="F89" s="484">
        <v>0.01</v>
      </c>
      <c r="G89" s="484">
        <v>0.01</v>
      </c>
      <c r="H89" s="484">
        <v>0.01</v>
      </c>
      <c r="I89" s="408" t="s">
        <v>570</v>
      </c>
      <c r="J89" s="809"/>
      <c r="K89" s="953"/>
      <c r="L89" s="953"/>
      <c r="M89" s="953"/>
      <c r="N89" s="953"/>
      <c r="O89" s="953"/>
      <c r="P89" s="953"/>
      <c r="Q89" s="953"/>
      <c r="R89" s="953"/>
      <c r="S89" s="953"/>
      <c r="T89" s="953"/>
      <c r="U89" s="953"/>
      <c r="V89" s="953"/>
      <c r="W89" s="953"/>
      <c r="X89" s="953"/>
    </row>
    <row r="90" spans="1:24" ht="14.4" customHeight="1" x14ac:dyDescent="0.3">
      <c r="A90" s="497" t="s">
        <v>647</v>
      </c>
      <c r="B90" s="37" t="s">
        <v>328</v>
      </c>
      <c r="C90" s="66" t="s">
        <v>133</v>
      </c>
      <c r="D90" s="907"/>
      <c r="E90" s="901">
        <v>7.2969999999999993E-2</v>
      </c>
      <c r="F90" s="440">
        <v>0.26</v>
      </c>
      <c r="G90" s="440">
        <v>0.17</v>
      </c>
      <c r="H90" s="440">
        <v>0.15</v>
      </c>
      <c r="I90" s="408" t="s">
        <v>570</v>
      </c>
      <c r="J90" s="386"/>
      <c r="K90" s="953"/>
      <c r="L90" s="953"/>
      <c r="M90" s="953"/>
      <c r="N90" s="953"/>
      <c r="O90" s="953"/>
      <c r="P90" s="953"/>
      <c r="Q90" s="953"/>
      <c r="R90" s="953"/>
      <c r="S90" s="953"/>
      <c r="T90" s="953"/>
      <c r="U90" s="953"/>
      <c r="V90" s="953"/>
      <c r="W90" s="953"/>
      <c r="X90" s="953"/>
    </row>
    <row r="91" spans="1:24" ht="14.4" customHeight="1" x14ac:dyDescent="0.3">
      <c r="A91" s="46" t="s">
        <v>42</v>
      </c>
      <c r="B91" s="38" t="s">
        <v>1049</v>
      </c>
      <c r="C91" s="66" t="s">
        <v>150</v>
      </c>
      <c r="D91" s="896"/>
      <c r="E91" s="482">
        <v>26373967.880734246</v>
      </c>
      <c r="F91" s="468">
        <v>25472506</v>
      </c>
      <c r="G91" s="468">
        <v>24178314</v>
      </c>
      <c r="H91" s="468">
        <v>28879654</v>
      </c>
      <c r="I91" s="468">
        <v>28759088</v>
      </c>
      <c r="J91" s="380"/>
      <c r="K91" s="953" t="s">
        <v>1050</v>
      </c>
      <c r="L91" s="953"/>
      <c r="M91" s="953"/>
      <c r="N91" s="953"/>
      <c r="O91" s="953"/>
      <c r="P91" s="953"/>
      <c r="Q91" s="953"/>
      <c r="R91" s="953"/>
      <c r="S91" s="953"/>
      <c r="T91" s="953"/>
      <c r="U91" s="953"/>
      <c r="V91" s="953"/>
      <c r="W91" s="953"/>
      <c r="X91" s="953"/>
    </row>
    <row r="92" spans="1:24" ht="25.8" customHeight="1" x14ac:dyDescent="0.3">
      <c r="A92" s="46"/>
      <c r="B92" s="37" t="s">
        <v>1051</v>
      </c>
      <c r="C92" s="66" t="s">
        <v>150</v>
      </c>
      <c r="D92" s="896"/>
      <c r="E92" s="479">
        <v>26185772.760495365</v>
      </c>
      <c r="F92" s="452">
        <v>25286213</v>
      </c>
      <c r="G92" s="452">
        <v>23131426</v>
      </c>
      <c r="H92" s="452">
        <v>26869034</v>
      </c>
      <c r="I92" s="408" t="s">
        <v>570</v>
      </c>
      <c r="J92" s="386"/>
      <c r="K92" s="953" t="s">
        <v>1055</v>
      </c>
      <c r="L92" s="953"/>
      <c r="M92" s="953"/>
      <c r="N92" s="953"/>
      <c r="O92" s="953"/>
      <c r="P92" s="953"/>
      <c r="Q92" s="953"/>
      <c r="R92" s="953"/>
      <c r="S92" s="953"/>
      <c r="T92" s="953"/>
      <c r="U92" s="953"/>
      <c r="V92" s="953"/>
      <c r="W92" s="953"/>
      <c r="X92" s="953"/>
    </row>
    <row r="93" spans="1:24" x14ac:dyDescent="0.3">
      <c r="A93" s="46"/>
      <c r="B93" s="37" t="s">
        <v>1052</v>
      </c>
      <c r="C93" s="66" t="s">
        <v>150</v>
      </c>
      <c r="D93" s="896"/>
      <c r="E93" s="479">
        <v>0</v>
      </c>
      <c r="F93" s="452">
        <v>0</v>
      </c>
      <c r="G93" s="452">
        <v>871970</v>
      </c>
      <c r="H93" s="452">
        <v>1869633</v>
      </c>
      <c r="I93" s="408" t="s">
        <v>570</v>
      </c>
      <c r="J93" s="386"/>
      <c r="K93" s="953" t="s">
        <v>1056</v>
      </c>
      <c r="L93" s="953"/>
      <c r="M93" s="953"/>
      <c r="N93" s="953"/>
      <c r="O93" s="953"/>
      <c r="P93" s="953"/>
      <c r="Q93" s="953"/>
      <c r="R93" s="953"/>
      <c r="S93" s="953"/>
      <c r="T93" s="953"/>
      <c r="U93" s="953"/>
      <c r="V93" s="953"/>
      <c r="W93" s="953"/>
      <c r="X93" s="953"/>
    </row>
    <row r="94" spans="1:24" ht="24.6" customHeight="1" x14ac:dyDescent="0.3">
      <c r="A94" s="46"/>
      <c r="B94" s="37" t="s">
        <v>1053</v>
      </c>
      <c r="C94" s="66" t="s">
        <v>150</v>
      </c>
      <c r="D94" s="896"/>
      <c r="E94" s="479">
        <v>176524.36422144651</v>
      </c>
      <c r="F94" s="452">
        <v>186293</v>
      </c>
      <c r="G94" s="452">
        <v>174917</v>
      </c>
      <c r="H94" s="452">
        <v>140987</v>
      </c>
      <c r="I94" s="408" t="s">
        <v>570</v>
      </c>
      <c r="J94" s="386"/>
      <c r="K94" s="953" t="s">
        <v>1057</v>
      </c>
      <c r="L94" s="953"/>
      <c r="M94" s="953"/>
      <c r="N94" s="953"/>
      <c r="O94" s="953"/>
      <c r="P94" s="953"/>
      <c r="Q94" s="953"/>
      <c r="R94" s="953"/>
      <c r="S94" s="953"/>
      <c r="T94" s="953"/>
      <c r="U94" s="953"/>
      <c r="V94" s="953"/>
      <c r="W94" s="953"/>
      <c r="X94" s="953"/>
    </row>
    <row r="95" spans="1:24" ht="22.95" customHeight="1" x14ac:dyDescent="0.3">
      <c r="A95" s="46"/>
      <c r="B95" s="37" t="s">
        <v>1054</v>
      </c>
      <c r="C95" s="66" t="s">
        <v>150</v>
      </c>
      <c r="D95" s="896"/>
      <c r="E95" s="479">
        <v>11670.756017436614</v>
      </c>
      <c r="F95" s="452">
        <v>2602</v>
      </c>
      <c r="G95" s="452">
        <v>3329</v>
      </c>
      <c r="H95" s="452">
        <v>2077</v>
      </c>
      <c r="I95" s="408" t="s">
        <v>570</v>
      </c>
      <c r="J95" s="386"/>
      <c r="K95" s="953" t="s">
        <v>1058</v>
      </c>
      <c r="L95" s="953"/>
      <c r="M95" s="953"/>
      <c r="N95" s="953"/>
      <c r="O95" s="953"/>
      <c r="P95" s="953"/>
      <c r="Q95" s="953"/>
      <c r="R95" s="953"/>
      <c r="S95" s="953"/>
      <c r="T95" s="953"/>
      <c r="U95" s="953"/>
      <c r="V95" s="953"/>
      <c r="W95" s="953"/>
      <c r="X95" s="953"/>
    </row>
    <row r="96" spans="1:24" ht="14.4" customHeight="1" x14ac:dyDescent="0.3">
      <c r="A96" s="46"/>
      <c r="B96" s="38" t="s">
        <v>1060</v>
      </c>
      <c r="C96" s="66" t="s">
        <v>133</v>
      </c>
      <c r="D96" s="896"/>
      <c r="E96" s="904">
        <v>6.6369050004354099E-2</v>
      </c>
      <c r="F96" s="489">
        <v>0.06</v>
      </c>
      <c r="G96" s="489">
        <v>0.04</v>
      </c>
      <c r="H96" s="468">
        <v>0</v>
      </c>
      <c r="I96" s="408" t="s">
        <v>570</v>
      </c>
      <c r="J96" s="386"/>
      <c r="K96" s="953" t="s">
        <v>1059</v>
      </c>
      <c r="L96" s="953"/>
      <c r="M96" s="953"/>
      <c r="N96" s="953"/>
      <c r="O96" s="953"/>
      <c r="P96" s="953"/>
      <c r="Q96" s="953"/>
      <c r="R96" s="953"/>
      <c r="S96" s="953"/>
      <c r="T96" s="953"/>
      <c r="U96" s="953"/>
      <c r="V96" s="953"/>
      <c r="W96" s="953"/>
      <c r="X96" s="953"/>
    </row>
    <row r="97" spans="1:24" x14ac:dyDescent="0.3">
      <c r="A97" s="46" t="s">
        <v>1480</v>
      </c>
      <c r="B97" s="435" t="s">
        <v>648</v>
      </c>
      <c r="C97" s="66" t="s">
        <v>327</v>
      </c>
      <c r="D97" s="884"/>
      <c r="E97" s="905">
        <v>2.5409459657306313</v>
      </c>
      <c r="F97" s="490">
        <v>2.5123292237893282</v>
      </c>
      <c r="G97" s="490">
        <v>2.7610270640630352</v>
      </c>
      <c r="H97" s="490">
        <v>3.056371467880199</v>
      </c>
      <c r="I97" s="408" t="s">
        <v>570</v>
      </c>
      <c r="J97" s="806"/>
      <c r="K97" s="550"/>
      <c r="L97" s="551"/>
      <c r="M97" s="551"/>
      <c r="N97" s="551"/>
      <c r="O97" s="551"/>
      <c r="P97" s="551"/>
      <c r="Q97" s="551"/>
      <c r="R97" s="551"/>
      <c r="S97" s="551"/>
      <c r="T97" s="551"/>
      <c r="U97" s="551"/>
      <c r="V97" s="551"/>
      <c r="W97" s="551"/>
      <c r="X97" s="551"/>
    </row>
    <row r="98" spans="1:24" x14ac:dyDescent="0.3">
      <c r="A98" s="48"/>
      <c r="B98" s="49"/>
      <c r="C98" s="49"/>
      <c r="D98" s="48"/>
      <c r="E98" s="50"/>
      <c r="F98" s="50"/>
      <c r="G98" s="50"/>
      <c r="H98" s="50"/>
      <c r="I98" s="50"/>
      <c r="J98" s="71"/>
      <c r="K98" s="434"/>
      <c r="L98" s="19"/>
      <c r="M98" s="19"/>
      <c r="N98" s="19"/>
      <c r="O98" s="19"/>
      <c r="P98" s="19"/>
      <c r="Q98" s="19"/>
      <c r="R98" s="19"/>
      <c r="S98" s="19"/>
      <c r="T98" s="19"/>
      <c r="U98" s="19"/>
      <c r="V98" s="19"/>
      <c r="W98" s="19"/>
      <c r="X98" s="19"/>
    </row>
    <row r="99" spans="1:24" ht="15.6" thickBot="1" x14ac:dyDescent="0.35">
      <c r="A99" s="51" t="s">
        <v>81</v>
      </c>
      <c r="B99" s="34"/>
      <c r="C99" s="31" t="s">
        <v>130</v>
      </c>
      <c r="D99" s="950">
        <v>2023</v>
      </c>
      <c r="E99" s="950"/>
      <c r="F99" s="39">
        <v>2022</v>
      </c>
      <c r="G99" s="39">
        <v>2021</v>
      </c>
      <c r="H99" s="39">
        <v>2020</v>
      </c>
      <c r="I99" s="39">
        <v>2019</v>
      </c>
      <c r="J99" s="33"/>
      <c r="K99" s="434"/>
      <c r="L99" s="19"/>
      <c r="M99" s="19"/>
      <c r="N99" s="19"/>
      <c r="O99" s="19"/>
      <c r="P99" s="19"/>
      <c r="Q99" s="19"/>
      <c r="R99" s="19"/>
      <c r="S99" s="19"/>
      <c r="T99" s="19"/>
      <c r="U99" s="19"/>
      <c r="V99" s="19"/>
      <c r="W99" s="19"/>
      <c r="X99" s="19"/>
    </row>
    <row r="100" spans="1:24" ht="25.95" customHeight="1" x14ac:dyDescent="0.3">
      <c r="A100" s="46" t="s">
        <v>156</v>
      </c>
      <c r="B100" s="38" t="s">
        <v>657</v>
      </c>
      <c r="C100" s="43" t="s">
        <v>141</v>
      </c>
      <c r="D100" s="895"/>
      <c r="E100" s="908">
        <v>0</v>
      </c>
      <c r="F100" s="524">
        <v>0</v>
      </c>
      <c r="G100" s="524">
        <v>0</v>
      </c>
      <c r="H100" s="524">
        <v>0</v>
      </c>
      <c r="I100" s="524">
        <v>1</v>
      </c>
      <c r="J100" s="810"/>
      <c r="K100" s="953" t="s">
        <v>1188</v>
      </c>
      <c r="L100" s="953"/>
      <c r="M100" s="953"/>
      <c r="N100" s="953"/>
      <c r="O100" s="953"/>
      <c r="P100" s="953"/>
      <c r="Q100" s="953"/>
      <c r="R100" s="953"/>
      <c r="S100" s="953"/>
      <c r="T100" s="953"/>
      <c r="U100" s="953"/>
      <c r="V100" s="953"/>
      <c r="W100" s="953"/>
      <c r="X100" s="953"/>
    </row>
    <row r="101" spans="1:24" ht="30" customHeight="1" x14ac:dyDescent="0.3">
      <c r="A101" s="46" t="s">
        <v>157</v>
      </c>
      <c r="B101" s="38" t="s">
        <v>658</v>
      </c>
      <c r="C101" s="66" t="s">
        <v>141</v>
      </c>
      <c r="D101" s="910"/>
      <c r="E101" s="909">
        <v>0</v>
      </c>
      <c r="F101" s="413">
        <v>0</v>
      </c>
      <c r="G101" s="413">
        <v>0</v>
      </c>
      <c r="H101" s="413">
        <v>0</v>
      </c>
      <c r="I101" s="413">
        <v>0</v>
      </c>
      <c r="J101" s="810"/>
      <c r="K101" s="953" t="s">
        <v>1061</v>
      </c>
      <c r="L101" s="953"/>
      <c r="M101" s="953"/>
      <c r="N101" s="953"/>
      <c r="O101" s="953"/>
      <c r="P101" s="953"/>
      <c r="Q101" s="953"/>
      <c r="R101" s="953"/>
      <c r="S101" s="953"/>
      <c r="T101" s="953"/>
      <c r="U101" s="953"/>
      <c r="V101" s="953"/>
      <c r="W101" s="953"/>
      <c r="X101" s="953"/>
    </row>
    <row r="102" spans="1:24" ht="14.4" customHeight="1" x14ac:dyDescent="0.3">
      <c r="A102" s="520" t="s">
        <v>685</v>
      </c>
      <c r="B102" s="521" t="s">
        <v>1062</v>
      </c>
      <c r="C102" s="522" t="s">
        <v>330</v>
      </c>
      <c r="D102" s="914"/>
      <c r="E102" s="870">
        <v>114272.10739</v>
      </c>
      <c r="F102" s="544">
        <v>116639</v>
      </c>
      <c r="G102" s="544">
        <v>82559</v>
      </c>
      <c r="H102" s="544">
        <v>82506</v>
      </c>
      <c r="I102" s="544">
        <v>83549</v>
      </c>
      <c r="J102" s="801"/>
      <c r="K102" s="953" t="s">
        <v>1063</v>
      </c>
      <c r="L102" s="953"/>
      <c r="M102" s="953"/>
      <c r="N102" s="953"/>
      <c r="O102" s="953"/>
      <c r="P102" s="953"/>
      <c r="Q102" s="953"/>
      <c r="R102" s="953"/>
      <c r="S102" s="953"/>
      <c r="T102" s="953"/>
      <c r="U102" s="953"/>
      <c r="V102" s="953"/>
      <c r="W102" s="953"/>
      <c r="X102" s="953"/>
    </row>
    <row r="103" spans="1:24" x14ac:dyDescent="0.3">
      <c r="A103" s="46"/>
      <c r="B103" s="37" t="s">
        <v>158</v>
      </c>
      <c r="C103" s="66" t="s">
        <v>330</v>
      </c>
      <c r="D103" s="896"/>
      <c r="E103" s="876">
        <v>113901.89673000001</v>
      </c>
      <c r="F103" s="450">
        <v>115425</v>
      </c>
      <c r="G103" s="450">
        <v>82510</v>
      </c>
      <c r="H103" s="450">
        <v>82457</v>
      </c>
      <c r="I103" s="450">
        <v>83499</v>
      </c>
      <c r="J103" s="804"/>
      <c r="K103" s="953"/>
      <c r="L103" s="953"/>
      <c r="M103" s="953"/>
      <c r="N103" s="953"/>
      <c r="O103" s="953"/>
      <c r="P103" s="953"/>
      <c r="Q103" s="953"/>
      <c r="R103" s="953"/>
      <c r="S103" s="953"/>
      <c r="T103" s="953"/>
      <c r="U103" s="953"/>
      <c r="V103" s="953"/>
      <c r="W103" s="953"/>
      <c r="X103" s="953"/>
    </row>
    <row r="104" spans="1:24" x14ac:dyDescent="0.3">
      <c r="A104" s="46"/>
      <c r="B104" s="37" t="s">
        <v>159</v>
      </c>
      <c r="C104" s="66" t="s">
        <v>330</v>
      </c>
      <c r="D104" s="896"/>
      <c r="E104" s="876">
        <v>370.21066000000002</v>
      </c>
      <c r="F104" s="449">
        <v>424</v>
      </c>
      <c r="G104" s="449">
        <v>200</v>
      </c>
      <c r="H104" s="449">
        <v>49</v>
      </c>
      <c r="I104" s="449">
        <v>50</v>
      </c>
      <c r="J104" s="33"/>
      <c r="K104" s="953"/>
      <c r="L104" s="953"/>
      <c r="M104" s="953"/>
      <c r="N104" s="953"/>
      <c r="O104" s="953"/>
      <c r="P104" s="953"/>
      <c r="Q104" s="953"/>
      <c r="R104" s="953"/>
      <c r="S104" s="953"/>
      <c r="T104" s="953"/>
      <c r="U104" s="953"/>
      <c r="V104" s="953"/>
      <c r="W104" s="953"/>
      <c r="X104" s="953"/>
    </row>
    <row r="105" spans="1:24" ht="25.2" customHeight="1" x14ac:dyDescent="0.3">
      <c r="A105" s="1146" t="s">
        <v>686</v>
      </c>
      <c r="B105" s="37" t="s">
        <v>1064</v>
      </c>
      <c r="C105" s="66" t="s">
        <v>133</v>
      </c>
      <c r="D105" s="896"/>
      <c r="E105" s="911">
        <v>2.7863754968070501E-3</v>
      </c>
      <c r="F105" s="543">
        <v>0</v>
      </c>
      <c r="G105" s="543">
        <v>0</v>
      </c>
      <c r="H105" s="449">
        <v>0</v>
      </c>
      <c r="I105" s="449">
        <v>0</v>
      </c>
      <c r="J105" s="33"/>
      <c r="K105" s="953" t="s">
        <v>1068</v>
      </c>
      <c r="L105" s="953"/>
      <c r="M105" s="953"/>
      <c r="N105" s="953"/>
      <c r="O105" s="953"/>
      <c r="P105" s="953"/>
      <c r="Q105" s="953"/>
      <c r="R105" s="953"/>
      <c r="S105" s="953"/>
      <c r="T105" s="953"/>
      <c r="U105" s="953"/>
      <c r="V105" s="953"/>
      <c r="W105" s="953"/>
      <c r="X105" s="953"/>
    </row>
    <row r="106" spans="1:24" x14ac:dyDescent="0.3">
      <c r="A106" s="46" t="s">
        <v>43</v>
      </c>
      <c r="B106" s="38" t="s">
        <v>681</v>
      </c>
      <c r="C106" s="66" t="s">
        <v>330</v>
      </c>
      <c r="D106" s="896"/>
      <c r="E106" s="871">
        <v>113251.63304999999</v>
      </c>
      <c r="F106" s="466">
        <v>115460</v>
      </c>
      <c r="G106" s="466">
        <v>81753</v>
      </c>
      <c r="H106" s="466">
        <v>81462</v>
      </c>
      <c r="I106" s="466">
        <v>81872</v>
      </c>
      <c r="J106" s="801"/>
      <c r="K106" s="953"/>
      <c r="L106" s="953"/>
      <c r="M106" s="953"/>
      <c r="N106" s="953"/>
      <c r="O106" s="953"/>
      <c r="P106" s="953"/>
      <c r="Q106" s="953"/>
      <c r="R106" s="953"/>
      <c r="S106" s="953"/>
      <c r="T106" s="953"/>
      <c r="U106" s="953"/>
      <c r="V106" s="953"/>
      <c r="W106" s="953"/>
      <c r="X106" s="953"/>
    </row>
    <row r="107" spans="1:24" x14ac:dyDescent="0.3">
      <c r="A107" s="46"/>
      <c r="B107" s="37" t="s">
        <v>160</v>
      </c>
      <c r="C107" s="66" t="s">
        <v>330</v>
      </c>
      <c r="D107" s="896"/>
      <c r="E107" s="876">
        <v>113206.95037999999</v>
      </c>
      <c r="F107" s="450">
        <v>115425</v>
      </c>
      <c r="G107" s="450">
        <v>81713</v>
      </c>
      <c r="H107" s="450">
        <v>81418</v>
      </c>
      <c r="I107" s="450">
        <v>81829</v>
      </c>
      <c r="J107" s="804"/>
      <c r="K107" s="953"/>
      <c r="L107" s="953"/>
      <c r="M107" s="953"/>
      <c r="N107" s="953"/>
      <c r="O107" s="953"/>
      <c r="P107" s="953"/>
      <c r="Q107" s="953"/>
      <c r="R107" s="953"/>
      <c r="S107" s="953"/>
      <c r="T107" s="953"/>
      <c r="U107" s="953"/>
      <c r="V107" s="953"/>
      <c r="W107" s="953"/>
      <c r="X107" s="953"/>
    </row>
    <row r="108" spans="1:24" x14ac:dyDescent="0.3">
      <c r="A108" s="46"/>
      <c r="B108" s="37" t="s">
        <v>161</v>
      </c>
      <c r="C108" s="66" t="s">
        <v>330</v>
      </c>
      <c r="D108" s="896"/>
      <c r="E108" s="876">
        <v>68.344670000000008</v>
      </c>
      <c r="F108" s="449">
        <v>36</v>
      </c>
      <c r="G108" s="449">
        <v>50</v>
      </c>
      <c r="H108" s="449">
        <v>44</v>
      </c>
      <c r="I108" s="449">
        <v>43</v>
      </c>
      <c r="J108" s="33"/>
      <c r="K108" s="953"/>
      <c r="L108" s="953"/>
      <c r="M108" s="953"/>
      <c r="N108" s="953"/>
      <c r="O108" s="953"/>
      <c r="P108" s="953"/>
      <c r="Q108" s="953"/>
      <c r="R108" s="953"/>
      <c r="S108" s="953"/>
      <c r="T108" s="953"/>
      <c r="U108" s="953"/>
      <c r="V108" s="953"/>
      <c r="W108" s="953"/>
      <c r="X108" s="953"/>
    </row>
    <row r="109" spans="1:24" ht="24.6" customHeight="1" x14ac:dyDescent="0.3">
      <c r="A109" s="46"/>
      <c r="B109" s="38" t="s">
        <v>1065</v>
      </c>
      <c r="C109" s="66" t="s">
        <v>133</v>
      </c>
      <c r="D109" s="896"/>
      <c r="E109" s="912">
        <v>0.99106978629074205</v>
      </c>
      <c r="F109" s="546">
        <v>0.99</v>
      </c>
      <c r="G109" s="546">
        <v>0.99</v>
      </c>
      <c r="H109" s="546">
        <v>0.99</v>
      </c>
      <c r="I109" s="546">
        <v>0.98</v>
      </c>
      <c r="J109" s="811"/>
      <c r="K109" s="953" t="s">
        <v>1066</v>
      </c>
      <c r="L109" s="953"/>
      <c r="M109" s="953"/>
      <c r="N109" s="953"/>
      <c r="O109" s="953"/>
      <c r="P109" s="953"/>
      <c r="Q109" s="953"/>
      <c r="R109" s="953"/>
      <c r="S109" s="953"/>
      <c r="T109" s="953"/>
      <c r="U109" s="953"/>
      <c r="V109" s="953"/>
      <c r="W109" s="953"/>
      <c r="X109" s="953"/>
    </row>
    <row r="110" spans="1:24" x14ac:dyDescent="0.3">
      <c r="A110" s="46" t="s">
        <v>687</v>
      </c>
      <c r="B110" s="38" t="s">
        <v>1067</v>
      </c>
      <c r="C110" s="66" t="s">
        <v>330</v>
      </c>
      <c r="D110" s="896"/>
      <c r="E110" s="871">
        <v>911.49839934001284</v>
      </c>
      <c r="F110" s="466">
        <v>1173</v>
      </c>
      <c r="G110" s="545">
        <v>957</v>
      </c>
      <c r="H110" s="408" t="s">
        <v>570</v>
      </c>
      <c r="I110" s="408" t="s">
        <v>570</v>
      </c>
      <c r="J110" s="386"/>
      <c r="K110" s="953"/>
      <c r="L110" s="953"/>
      <c r="M110" s="953"/>
      <c r="N110" s="953"/>
      <c r="O110" s="953"/>
      <c r="P110" s="953"/>
      <c r="Q110" s="953"/>
      <c r="R110" s="953"/>
      <c r="S110" s="953"/>
      <c r="T110" s="953"/>
      <c r="U110" s="953"/>
      <c r="V110" s="953"/>
      <c r="W110" s="953"/>
      <c r="X110" s="953"/>
    </row>
    <row r="111" spans="1:24" ht="24" customHeight="1" x14ac:dyDescent="0.3">
      <c r="A111" s="1146" t="s">
        <v>688</v>
      </c>
      <c r="B111" s="37" t="s">
        <v>1070</v>
      </c>
      <c r="C111" s="66" t="s">
        <v>133</v>
      </c>
      <c r="D111" s="884"/>
      <c r="E111" s="913">
        <v>0.32336096279863402</v>
      </c>
      <c r="F111" s="547">
        <v>0.32</v>
      </c>
      <c r="G111" s="547">
        <v>0.16</v>
      </c>
      <c r="H111" s="408" t="s">
        <v>570</v>
      </c>
      <c r="I111" s="408" t="s">
        <v>570</v>
      </c>
      <c r="J111" s="386"/>
      <c r="K111" s="953" t="s">
        <v>1069</v>
      </c>
      <c r="L111" s="953"/>
      <c r="M111" s="953"/>
      <c r="N111" s="953"/>
      <c r="O111" s="953"/>
      <c r="P111" s="953"/>
      <c r="Q111" s="953"/>
      <c r="R111" s="953"/>
      <c r="S111" s="953"/>
      <c r="T111" s="953"/>
      <c r="U111" s="953"/>
      <c r="V111" s="953"/>
      <c r="W111" s="953"/>
      <c r="X111" s="953"/>
    </row>
    <row r="112" spans="1:24" x14ac:dyDescent="0.3">
      <c r="A112" s="45" t="s">
        <v>49</v>
      </c>
      <c r="B112" s="40" t="s">
        <v>1071</v>
      </c>
      <c r="C112" s="41" t="s">
        <v>653</v>
      </c>
      <c r="D112" s="895"/>
      <c r="E112" s="915">
        <v>1181.46764877599</v>
      </c>
      <c r="F112" s="523">
        <v>2130</v>
      </c>
      <c r="G112" s="523">
        <v>20881</v>
      </c>
      <c r="H112" s="496" t="s">
        <v>570</v>
      </c>
      <c r="I112" s="496" t="s">
        <v>570</v>
      </c>
      <c r="J112" s="386"/>
      <c r="K112" s="953" t="s">
        <v>1072</v>
      </c>
      <c r="L112" s="953"/>
      <c r="M112" s="953"/>
      <c r="N112" s="953"/>
      <c r="O112" s="953"/>
      <c r="P112" s="953"/>
      <c r="Q112" s="953"/>
      <c r="R112" s="953"/>
      <c r="S112" s="953"/>
      <c r="T112" s="953"/>
      <c r="U112" s="953"/>
      <c r="V112" s="953"/>
      <c r="W112" s="953"/>
      <c r="X112" s="953"/>
    </row>
    <row r="113" spans="1:24" ht="14.4" customHeight="1" x14ac:dyDescent="0.3">
      <c r="A113" s="46"/>
      <c r="B113" s="37" t="s">
        <v>1073</v>
      </c>
      <c r="C113" s="66" t="s">
        <v>653</v>
      </c>
      <c r="D113" s="896"/>
      <c r="E113" s="916">
        <v>309.14281266</v>
      </c>
      <c r="F113" s="518">
        <v>388</v>
      </c>
      <c r="G113" s="449">
        <v>253</v>
      </c>
      <c r="H113" s="449">
        <v>120</v>
      </c>
      <c r="I113" s="408" t="s">
        <v>570</v>
      </c>
      <c r="J113" s="386"/>
      <c r="K113" s="953" t="s">
        <v>1420</v>
      </c>
      <c r="L113" s="953"/>
      <c r="M113" s="953"/>
      <c r="N113" s="953"/>
      <c r="O113" s="953"/>
      <c r="P113" s="953"/>
      <c r="Q113" s="953"/>
      <c r="R113" s="953"/>
      <c r="S113" s="953"/>
      <c r="T113" s="953"/>
      <c r="U113" s="953"/>
      <c r="V113" s="953"/>
      <c r="W113" s="953"/>
      <c r="X113" s="953"/>
    </row>
    <row r="114" spans="1:24" ht="14.4" customHeight="1" x14ac:dyDescent="0.3">
      <c r="A114" s="46"/>
      <c r="B114" s="37" t="s">
        <v>1074</v>
      </c>
      <c r="C114" s="66" t="s">
        <v>653</v>
      </c>
      <c r="D114" s="896"/>
      <c r="E114" s="916">
        <v>221.64972456000001</v>
      </c>
      <c r="F114" s="518">
        <v>266</v>
      </c>
      <c r="G114" s="449" t="s">
        <v>570</v>
      </c>
      <c r="H114" s="408" t="s">
        <v>570</v>
      </c>
      <c r="I114" s="408" t="s">
        <v>570</v>
      </c>
      <c r="J114" s="386"/>
      <c r="K114" s="953" t="s">
        <v>1322</v>
      </c>
      <c r="L114" s="953"/>
      <c r="M114" s="953"/>
      <c r="N114" s="953"/>
      <c r="O114" s="953"/>
      <c r="P114" s="953"/>
      <c r="Q114" s="953"/>
      <c r="R114" s="953"/>
      <c r="S114" s="953"/>
      <c r="T114" s="953"/>
      <c r="U114" s="953"/>
      <c r="V114" s="953"/>
      <c r="W114" s="953"/>
      <c r="X114" s="953"/>
    </row>
    <row r="115" spans="1:24" x14ac:dyDescent="0.3">
      <c r="A115" s="46"/>
      <c r="B115" s="37" t="s">
        <v>331</v>
      </c>
      <c r="C115" s="66" t="s">
        <v>653</v>
      </c>
      <c r="D115" s="896"/>
      <c r="E115" s="916">
        <v>872.3248361159898</v>
      </c>
      <c r="F115" s="518">
        <v>1743</v>
      </c>
      <c r="G115" s="450">
        <v>20251</v>
      </c>
      <c r="H115" s="408" t="s">
        <v>570</v>
      </c>
      <c r="I115" s="408" t="s">
        <v>570</v>
      </c>
      <c r="J115" s="386"/>
      <c r="K115" s="953"/>
      <c r="L115" s="953"/>
      <c r="M115" s="953"/>
      <c r="N115" s="953"/>
      <c r="O115" s="953"/>
      <c r="P115" s="953"/>
      <c r="Q115" s="953"/>
      <c r="R115" s="953"/>
      <c r="S115" s="953"/>
      <c r="T115" s="953"/>
      <c r="U115" s="953"/>
      <c r="V115" s="953"/>
      <c r="W115" s="953"/>
      <c r="X115" s="953"/>
    </row>
    <row r="116" spans="1:24" ht="14.4" customHeight="1" x14ac:dyDescent="0.3">
      <c r="A116" s="46"/>
      <c r="B116" s="37" t="s">
        <v>1075</v>
      </c>
      <c r="C116" s="66" t="s">
        <v>653</v>
      </c>
      <c r="D116" s="896"/>
      <c r="E116" s="917">
        <v>484.58427783274004</v>
      </c>
      <c r="F116" s="518">
        <v>726</v>
      </c>
      <c r="G116" s="449" t="s">
        <v>570</v>
      </c>
      <c r="H116" s="408" t="s">
        <v>570</v>
      </c>
      <c r="I116" s="408" t="s">
        <v>570</v>
      </c>
      <c r="J116" s="386"/>
      <c r="K116" s="953"/>
      <c r="L116" s="953"/>
      <c r="M116" s="953"/>
      <c r="N116" s="953"/>
      <c r="O116" s="953"/>
      <c r="P116" s="953"/>
      <c r="Q116" s="953"/>
      <c r="R116" s="953"/>
      <c r="S116" s="953"/>
      <c r="T116" s="953"/>
      <c r="U116" s="953"/>
      <c r="V116" s="953"/>
      <c r="W116" s="953"/>
      <c r="X116" s="953"/>
    </row>
    <row r="117" spans="1:24" ht="14.4" customHeight="1" x14ac:dyDescent="0.3">
      <c r="A117" s="46"/>
      <c r="B117" s="38" t="s">
        <v>1076</v>
      </c>
      <c r="C117" s="66" t="s">
        <v>653</v>
      </c>
      <c r="D117" s="884"/>
      <c r="E117" s="918">
        <v>706</v>
      </c>
      <c r="F117" s="519">
        <v>992</v>
      </c>
      <c r="G117" s="413">
        <v>377</v>
      </c>
      <c r="H117" s="408" t="s">
        <v>570</v>
      </c>
      <c r="I117" s="408" t="s">
        <v>570</v>
      </c>
      <c r="J117" s="386"/>
      <c r="K117" s="953"/>
      <c r="L117" s="953"/>
      <c r="M117" s="953"/>
      <c r="N117" s="953"/>
      <c r="O117" s="953"/>
      <c r="P117" s="953"/>
      <c r="Q117" s="953"/>
      <c r="R117" s="953"/>
      <c r="S117" s="953"/>
      <c r="T117" s="953"/>
      <c r="U117" s="953"/>
      <c r="V117" s="953"/>
      <c r="W117" s="953"/>
      <c r="X117" s="953"/>
    </row>
    <row r="118" spans="1:24" ht="14.4" customHeight="1" x14ac:dyDescent="0.3">
      <c r="A118" s="45" t="s">
        <v>44</v>
      </c>
      <c r="B118" s="40" t="s">
        <v>1077</v>
      </c>
      <c r="C118" s="41" t="s">
        <v>141</v>
      </c>
      <c r="D118" s="895"/>
      <c r="E118" s="915">
        <v>54</v>
      </c>
      <c r="F118" s="548"/>
      <c r="G118" s="491"/>
      <c r="H118" s="548"/>
      <c r="I118" s="548"/>
      <c r="J118" s="33"/>
      <c r="K118" s="953" t="s">
        <v>1078</v>
      </c>
      <c r="L118" s="953"/>
      <c r="M118" s="953"/>
      <c r="N118" s="953"/>
      <c r="O118" s="953"/>
      <c r="P118" s="953"/>
      <c r="Q118" s="953"/>
      <c r="R118" s="953"/>
      <c r="S118" s="953"/>
      <c r="T118" s="953"/>
      <c r="U118" s="953"/>
      <c r="V118" s="953"/>
      <c r="W118" s="953"/>
      <c r="X118" s="953"/>
    </row>
    <row r="119" spans="1:24" x14ac:dyDescent="0.3">
      <c r="A119" s="46"/>
      <c r="B119" s="37" t="s">
        <v>1079</v>
      </c>
      <c r="C119" s="66" t="s">
        <v>333</v>
      </c>
      <c r="D119" s="896"/>
      <c r="E119" s="919">
        <v>19505</v>
      </c>
      <c r="F119" s="33"/>
      <c r="G119" s="33"/>
      <c r="H119" s="33"/>
      <c r="I119" s="33"/>
      <c r="J119" s="33"/>
      <c r="K119" s="953" t="s">
        <v>1197</v>
      </c>
      <c r="L119" s="953"/>
      <c r="M119" s="953"/>
      <c r="N119" s="953"/>
      <c r="O119" s="953"/>
      <c r="P119" s="953"/>
      <c r="Q119" s="953"/>
      <c r="R119" s="953"/>
      <c r="S119" s="953"/>
      <c r="T119" s="953"/>
      <c r="U119" s="953"/>
      <c r="V119" s="953"/>
      <c r="W119" s="953"/>
      <c r="X119" s="953"/>
    </row>
    <row r="120" spans="1:24" ht="23.4" customHeight="1" x14ac:dyDescent="0.3">
      <c r="A120" s="46" t="s">
        <v>44</v>
      </c>
      <c r="B120" s="552" t="s">
        <v>332</v>
      </c>
      <c r="C120" s="66" t="s">
        <v>141</v>
      </c>
      <c r="D120" s="896"/>
      <c r="E120" s="920">
        <v>0</v>
      </c>
      <c r="F120" s="485"/>
      <c r="G120" s="485"/>
      <c r="H120" s="485"/>
      <c r="I120" s="485"/>
      <c r="J120" s="33"/>
      <c r="K120" s="953" t="s">
        <v>683</v>
      </c>
      <c r="L120" s="953"/>
      <c r="M120" s="953"/>
      <c r="N120" s="953"/>
      <c r="O120" s="953"/>
      <c r="P120" s="953"/>
      <c r="Q120" s="953"/>
      <c r="R120" s="953"/>
      <c r="S120" s="953"/>
      <c r="T120" s="953"/>
      <c r="U120" s="953"/>
      <c r="V120" s="953"/>
      <c r="W120" s="953"/>
      <c r="X120" s="953"/>
    </row>
    <row r="121" spans="1:24" ht="57" customHeight="1" x14ac:dyDescent="0.3">
      <c r="A121" s="47" t="s">
        <v>684</v>
      </c>
      <c r="B121" s="53" t="s">
        <v>1080</v>
      </c>
      <c r="C121" s="42" t="s">
        <v>1</v>
      </c>
      <c r="D121" s="884"/>
      <c r="E121" s="966" t="s">
        <v>682</v>
      </c>
      <c r="F121" s="966"/>
      <c r="G121" s="966"/>
      <c r="H121" s="966"/>
      <c r="I121" s="966"/>
      <c r="J121" s="806"/>
      <c r="K121" s="959" t="s">
        <v>1081</v>
      </c>
      <c r="L121" s="959"/>
      <c r="M121" s="959"/>
      <c r="N121" s="959"/>
      <c r="O121" s="959"/>
      <c r="P121" s="959"/>
      <c r="Q121" s="959"/>
      <c r="R121" s="959"/>
      <c r="S121" s="959"/>
      <c r="T121" s="959"/>
      <c r="U121" s="959"/>
      <c r="V121" s="959"/>
      <c r="W121" s="959"/>
      <c r="X121" s="959"/>
    </row>
    <row r="122" spans="1:24" x14ac:dyDescent="0.3">
      <c r="A122" s="69"/>
      <c r="B122" s="72"/>
      <c r="C122" s="66"/>
      <c r="D122" s="69"/>
      <c r="E122" s="73"/>
      <c r="F122" s="74"/>
      <c r="G122" s="74"/>
      <c r="H122" s="74"/>
      <c r="I122" s="74"/>
      <c r="J122" s="74"/>
      <c r="K122" s="434"/>
      <c r="L122" s="19"/>
      <c r="M122" s="19"/>
      <c r="N122" s="19"/>
      <c r="O122" s="19"/>
      <c r="P122" s="19"/>
      <c r="Q122" s="19"/>
      <c r="R122" s="19"/>
      <c r="S122" s="19"/>
      <c r="T122" s="19"/>
      <c r="U122" s="19"/>
      <c r="V122" s="19"/>
      <c r="W122" s="19"/>
      <c r="X122" s="19"/>
    </row>
    <row r="123" spans="1:24" ht="15.6" thickBot="1" x14ac:dyDescent="0.35">
      <c r="A123" s="52" t="s">
        <v>343</v>
      </c>
      <c r="B123" s="34"/>
      <c r="C123" s="31" t="s">
        <v>130</v>
      </c>
      <c r="D123" s="950">
        <v>2023</v>
      </c>
      <c r="E123" s="950"/>
      <c r="F123" s="39">
        <v>2022</v>
      </c>
      <c r="G123" s="39">
        <v>2021</v>
      </c>
      <c r="H123" s="39">
        <v>2020</v>
      </c>
      <c r="I123" s="39">
        <v>2019</v>
      </c>
      <c r="J123" s="33"/>
      <c r="K123" s="549"/>
      <c r="L123" s="19"/>
      <c r="M123" s="19"/>
      <c r="N123" s="19"/>
      <c r="O123" s="19"/>
      <c r="P123" s="19"/>
      <c r="Q123" s="19"/>
      <c r="R123" s="19"/>
      <c r="S123" s="19"/>
      <c r="T123" s="19"/>
      <c r="U123" s="19"/>
      <c r="V123" s="19"/>
      <c r="W123" s="19"/>
      <c r="X123" s="19"/>
    </row>
    <row r="124" spans="1:24" x14ac:dyDescent="0.3">
      <c r="A124" s="46" t="s">
        <v>169</v>
      </c>
      <c r="B124" s="38" t="s">
        <v>1082</v>
      </c>
      <c r="C124" s="66" t="s">
        <v>165</v>
      </c>
      <c r="D124" s="895"/>
      <c r="E124" s="400">
        <v>13901482.76999999</v>
      </c>
      <c r="F124" s="409">
        <v>7473580</v>
      </c>
      <c r="G124" s="409">
        <v>4062211</v>
      </c>
      <c r="H124" s="409">
        <v>3439945</v>
      </c>
      <c r="I124" s="409">
        <v>922584</v>
      </c>
      <c r="J124" s="813"/>
      <c r="K124" s="953" t="s">
        <v>961</v>
      </c>
      <c r="L124" s="953"/>
      <c r="M124" s="953"/>
      <c r="N124" s="953"/>
      <c r="O124" s="953"/>
      <c r="P124" s="953"/>
      <c r="Q124" s="953"/>
      <c r="R124" s="953"/>
      <c r="S124" s="953"/>
      <c r="T124" s="953"/>
      <c r="U124" s="953"/>
      <c r="V124" s="953"/>
      <c r="W124" s="953"/>
      <c r="X124" s="953"/>
    </row>
    <row r="125" spans="1:24" ht="34.200000000000003" customHeight="1" x14ac:dyDescent="0.3">
      <c r="A125" s="46" t="s">
        <v>169</v>
      </c>
      <c r="B125" s="38" t="s">
        <v>1083</v>
      </c>
      <c r="C125" s="66" t="s">
        <v>141</v>
      </c>
      <c r="D125" s="896"/>
      <c r="E125" s="73">
        <v>36</v>
      </c>
      <c r="F125" s="446">
        <v>14</v>
      </c>
      <c r="G125" s="446">
        <v>9</v>
      </c>
      <c r="H125" s="446">
        <v>13</v>
      </c>
      <c r="I125" s="446">
        <v>0</v>
      </c>
      <c r="J125" s="814"/>
      <c r="K125" s="953" t="s">
        <v>962</v>
      </c>
      <c r="L125" s="953"/>
      <c r="M125" s="953"/>
      <c r="N125" s="953"/>
      <c r="O125" s="953"/>
      <c r="P125" s="953"/>
      <c r="Q125" s="953"/>
      <c r="R125" s="953"/>
      <c r="S125" s="953"/>
      <c r="T125" s="953"/>
      <c r="U125" s="953"/>
      <c r="V125" s="953"/>
      <c r="W125" s="953"/>
      <c r="X125" s="953"/>
    </row>
    <row r="126" spans="1:24" x14ac:dyDescent="0.3">
      <c r="A126" s="46"/>
      <c r="B126" s="37" t="s">
        <v>170</v>
      </c>
      <c r="C126" s="66" t="s">
        <v>141</v>
      </c>
      <c r="D126" s="896"/>
      <c r="E126" s="922">
        <v>8</v>
      </c>
      <c r="F126" s="445">
        <v>3</v>
      </c>
      <c r="G126" s="445">
        <v>3</v>
      </c>
      <c r="H126" s="408" t="s">
        <v>570</v>
      </c>
      <c r="I126" s="408" t="s">
        <v>570</v>
      </c>
      <c r="J126" s="386"/>
      <c r="K126" s="953"/>
      <c r="L126" s="953"/>
      <c r="M126" s="953"/>
      <c r="N126" s="953"/>
      <c r="O126" s="953"/>
      <c r="P126" s="953"/>
      <c r="Q126" s="953"/>
      <c r="R126" s="953"/>
      <c r="S126" s="953"/>
      <c r="T126" s="953"/>
      <c r="U126" s="953"/>
      <c r="V126" s="953"/>
      <c r="W126" s="953"/>
      <c r="X126" s="953"/>
    </row>
    <row r="127" spans="1:24" x14ac:dyDescent="0.3">
      <c r="A127" s="46"/>
      <c r="B127" s="37" t="s">
        <v>171</v>
      </c>
      <c r="C127" s="66" t="s">
        <v>141</v>
      </c>
      <c r="D127" s="896"/>
      <c r="E127" s="922">
        <v>28</v>
      </c>
      <c r="F127" s="445">
        <v>11</v>
      </c>
      <c r="G127" s="445">
        <v>6</v>
      </c>
      <c r="H127" s="408" t="s">
        <v>570</v>
      </c>
      <c r="I127" s="408" t="s">
        <v>570</v>
      </c>
      <c r="J127" s="386"/>
      <c r="K127" s="953"/>
      <c r="L127" s="953"/>
      <c r="M127" s="953"/>
      <c r="N127" s="953"/>
      <c r="O127" s="953"/>
      <c r="P127" s="953"/>
      <c r="Q127" s="953"/>
      <c r="R127" s="953"/>
      <c r="S127" s="953"/>
      <c r="T127" s="953"/>
      <c r="U127" s="953"/>
      <c r="V127" s="953"/>
      <c r="W127" s="953"/>
      <c r="X127" s="953"/>
    </row>
    <row r="128" spans="1:24" x14ac:dyDescent="0.3">
      <c r="A128" s="46"/>
      <c r="B128" s="38" t="s">
        <v>1084</v>
      </c>
      <c r="C128" s="66" t="s">
        <v>141</v>
      </c>
      <c r="D128" s="896"/>
      <c r="E128" s="73">
        <v>21</v>
      </c>
      <c r="F128" s="447">
        <v>9</v>
      </c>
      <c r="G128" s="447">
        <v>6</v>
      </c>
      <c r="H128" s="447">
        <v>7</v>
      </c>
      <c r="I128" s="447">
        <v>0</v>
      </c>
      <c r="J128" s="814"/>
      <c r="K128" s="953" t="s">
        <v>1085</v>
      </c>
      <c r="L128" s="953"/>
      <c r="M128" s="953"/>
      <c r="N128" s="953"/>
      <c r="O128" s="953"/>
      <c r="P128" s="953"/>
      <c r="Q128" s="953"/>
      <c r="R128" s="953"/>
      <c r="S128" s="953"/>
      <c r="T128" s="953"/>
      <c r="U128" s="953"/>
      <c r="V128" s="953"/>
      <c r="W128" s="953"/>
      <c r="X128" s="953"/>
    </row>
    <row r="129" spans="1:24" x14ac:dyDescent="0.3">
      <c r="A129" s="46"/>
      <c r="B129" s="37" t="s">
        <v>170</v>
      </c>
      <c r="C129" s="66" t="s">
        <v>141</v>
      </c>
      <c r="D129" s="896"/>
      <c r="E129" s="923">
        <v>6</v>
      </c>
      <c r="F129" s="445">
        <v>3</v>
      </c>
      <c r="G129" s="445">
        <v>2</v>
      </c>
      <c r="H129" s="408" t="s">
        <v>570</v>
      </c>
      <c r="I129" s="408" t="s">
        <v>570</v>
      </c>
      <c r="J129" s="386"/>
      <c r="K129" s="953"/>
      <c r="L129" s="953"/>
      <c r="M129" s="953"/>
      <c r="N129" s="953"/>
      <c r="O129" s="953"/>
      <c r="P129" s="953"/>
      <c r="Q129" s="953"/>
      <c r="R129" s="953"/>
      <c r="S129" s="953"/>
      <c r="T129" s="953"/>
      <c r="U129" s="953"/>
      <c r="V129" s="953"/>
      <c r="W129" s="953"/>
      <c r="X129" s="953"/>
    </row>
    <row r="130" spans="1:24" x14ac:dyDescent="0.3">
      <c r="A130" s="46"/>
      <c r="B130" s="37" t="s">
        <v>171</v>
      </c>
      <c r="C130" s="66" t="s">
        <v>141</v>
      </c>
      <c r="D130" s="896"/>
      <c r="E130" s="923">
        <v>15</v>
      </c>
      <c r="F130" s="445">
        <v>6</v>
      </c>
      <c r="G130" s="445">
        <v>4</v>
      </c>
      <c r="H130" s="408" t="s">
        <v>570</v>
      </c>
      <c r="I130" s="408" t="s">
        <v>570</v>
      </c>
      <c r="J130" s="386"/>
      <c r="K130" s="953"/>
      <c r="L130" s="953"/>
      <c r="M130" s="953"/>
      <c r="N130" s="953"/>
      <c r="O130" s="953"/>
      <c r="P130" s="953"/>
      <c r="Q130" s="953"/>
      <c r="R130" s="953"/>
      <c r="S130" s="953"/>
      <c r="T130" s="953"/>
      <c r="U130" s="953"/>
      <c r="V130" s="953"/>
      <c r="W130" s="953"/>
      <c r="X130" s="953"/>
    </row>
    <row r="131" spans="1:24" x14ac:dyDescent="0.3">
      <c r="A131" s="46"/>
      <c r="B131" s="38" t="s">
        <v>1087</v>
      </c>
      <c r="C131" s="66" t="s">
        <v>141</v>
      </c>
      <c r="D131" s="896"/>
      <c r="E131" s="924">
        <v>70</v>
      </c>
      <c r="F131" s="408" t="s">
        <v>570</v>
      </c>
      <c r="G131" s="408" t="s">
        <v>570</v>
      </c>
      <c r="H131" s="408" t="s">
        <v>570</v>
      </c>
      <c r="I131" s="408" t="s">
        <v>570</v>
      </c>
      <c r="J131" s="386"/>
      <c r="K131" s="953" t="s">
        <v>1086</v>
      </c>
      <c r="L131" s="953"/>
      <c r="M131" s="953"/>
      <c r="N131" s="953"/>
      <c r="O131" s="953"/>
      <c r="P131" s="953"/>
      <c r="Q131" s="953"/>
      <c r="R131" s="953"/>
      <c r="S131" s="953"/>
      <c r="T131" s="953"/>
      <c r="U131" s="953"/>
      <c r="V131" s="953"/>
      <c r="W131" s="953"/>
      <c r="X131" s="953"/>
    </row>
    <row r="132" spans="1:24" x14ac:dyDescent="0.3">
      <c r="A132" s="46"/>
      <c r="B132" s="37" t="s">
        <v>170</v>
      </c>
      <c r="C132" s="66" t="s">
        <v>141</v>
      </c>
      <c r="D132" s="896"/>
      <c r="E132" s="922">
        <v>17</v>
      </c>
      <c r="F132" s="408" t="s">
        <v>570</v>
      </c>
      <c r="G132" s="408" t="s">
        <v>570</v>
      </c>
      <c r="H132" s="408" t="s">
        <v>570</v>
      </c>
      <c r="I132" s="408" t="s">
        <v>570</v>
      </c>
      <c r="J132" s="386"/>
      <c r="K132" s="953"/>
      <c r="L132" s="953"/>
      <c r="M132" s="953"/>
      <c r="N132" s="953"/>
      <c r="O132" s="953"/>
      <c r="P132" s="953"/>
      <c r="Q132" s="953"/>
      <c r="R132" s="953"/>
      <c r="S132" s="953"/>
      <c r="T132" s="953"/>
      <c r="U132" s="953"/>
      <c r="V132" s="953"/>
      <c r="W132" s="953"/>
      <c r="X132" s="953"/>
    </row>
    <row r="133" spans="1:24" x14ac:dyDescent="0.3">
      <c r="A133" s="46"/>
      <c r="B133" s="37" t="s">
        <v>171</v>
      </c>
      <c r="C133" s="66" t="s">
        <v>141</v>
      </c>
      <c r="D133" s="896"/>
      <c r="E133" s="922">
        <v>53</v>
      </c>
      <c r="F133" s="408" t="s">
        <v>570</v>
      </c>
      <c r="G133" s="408" t="s">
        <v>570</v>
      </c>
      <c r="H133" s="408" t="s">
        <v>570</v>
      </c>
      <c r="I133" s="408" t="s">
        <v>570</v>
      </c>
      <c r="J133" s="386"/>
      <c r="K133" s="953"/>
      <c r="L133" s="953"/>
      <c r="M133" s="953"/>
      <c r="N133" s="953"/>
      <c r="O133" s="953"/>
      <c r="P133" s="953"/>
      <c r="Q133" s="953"/>
      <c r="R133" s="953"/>
      <c r="S133" s="953"/>
      <c r="T133" s="953"/>
      <c r="U133" s="953"/>
      <c r="V133" s="953"/>
      <c r="W133" s="953"/>
      <c r="X133" s="953"/>
    </row>
    <row r="134" spans="1:24" ht="25.8" customHeight="1" x14ac:dyDescent="0.3">
      <c r="A134" s="46" t="s">
        <v>169</v>
      </c>
      <c r="B134" s="38" t="s">
        <v>1088</v>
      </c>
      <c r="C134" s="66" t="s">
        <v>172</v>
      </c>
      <c r="D134" s="896"/>
      <c r="E134" s="1143">
        <v>0.51793036175521623</v>
      </c>
      <c r="F134" s="448">
        <v>0.4</v>
      </c>
      <c r="G134" s="448">
        <v>0.44</v>
      </c>
      <c r="H134" s="448">
        <v>0.76</v>
      </c>
      <c r="I134" s="408" t="s">
        <v>570</v>
      </c>
      <c r="J134" s="386"/>
      <c r="K134" s="953" t="s">
        <v>1449</v>
      </c>
      <c r="L134" s="953"/>
      <c r="M134" s="953"/>
      <c r="N134" s="953"/>
      <c r="O134" s="953"/>
      <c r="P134" s="953"/>
      <c r="Q134" s="953"/>
      <c r="R134" s="953"/>
      <c r="S134" s="953"/>
      <c r="T134" s="953"/>
      <c r="U134" s="953"/>
      <c r="V134" s="953"/>
      <c r="W134" s="953"/>
      <c r="X134" s="953"/>
    </row>
    <row r="135" spans="1:24" x14ac:dyDescent="0.3">
      <c r="A135" s="46"/>
      <c r="B135" s="38" t="s">
        <v>1089</v>
      </c>
      <c r="C135" s="66" t="s">
        <v>172</v>
      </c>
      <c r="D135" s="896"/>
      <c r="E135" s="925">
        <v>0.3</v>
      </c>
      <c r="F135" s="448">
        <v>0.27</v>
      </c>
      <c r="G135" s="448">
        <v>0.3</v>
      </c>
      <c r="H135" s="448">
        <v>0.41</v>
      </c>
      <c r="I135" s="448">
        <v>0</v>
      </c>
      <c r="J135" s="815"/>
      <c r="K135" s="953" t="s">
        <v>1421</v>
      </c>
      <c r="L135" s="953"/>
      <c r="M135" s="953"/>
      <c r="N135" s="953"/>
      <c r="O135" s="953"/>
      <c r="P135" s="953"/>
      <c r="Q135" s="953"/>
      <c r="R135" s="953"/>
      <c r="S135" s="953"/>
      <c r="T135" s="953"/>
      <c r="U135" s="953"/>
      <c r="V135" s="953"/>
      <c r="W135" s="953"/>
      <c r="X135" s="953"/>
    </row>
    <row r="136" spans="1:24" x14ac:dyDescent="0.3">
      <c r="A136" s="46"/>
      <c r="B136" s="38" t="s">
        <v>1090</v>
      </c>
      <c r="C136" s="66" t="s">
        <v>172</v>
      </c>
      <c r="D136" s="896"/>
      <c r="E136" s="925">
        <v>1.0070868145240315</v>
      </c>
      <c r="F136" s="408" t="s">
        <v>570</v>
      </c>
      <c r="G136" s="408" t="s">
        <v>570</v>
      </c>
      <c r="H136" s="408" t="s">
        <v>570</v>
      </c>
      <c r="I136" s="408" t="s">
        <v>570</v>
      </c>
      <c r="J136" s="386"/>
      <c r="K136" s="953"/>
      <c r="L136" s="953"/>
      <c r="M136" s="953"/>
      <c r="N136" s="953"/>
      <c r="O136" s="953"/>
      <c r="P136" s="953"/>
      <c r="Q136" s="953"/>
      <c r="R136" s="953"/>
      <c r="S136" s="953"/>
      <c r="T136" s="953"/>
      <c r="U136" s="953"/>
      <c r="V136" s="953"/>
      <c r="W136" s="953"/>
      <c r="X136" s="953"/>
    </row>
    <row r="137" spans="1:24" x14ac:dyDescent="0.3">
      <c r="A137" s="46" t="s">
        <v>169</v>
      </c>
      <c r="B137" s="38" t="s">
        <v>173</v>
      </c>
      <c r="C137" s="66" t="s">
        <v>141</v>
      </c>
      <c r="D137" s="896"/>
      <c r="E137" s="924">
        <v>0</v>
      </c>
      <c r="F137" s="444">
        <v>0</v>
      </c>
      <c r="G137" s="444">
        <v>0</v>
      </c>
      <c r="H137" s="444">
        <v>0</v>
      </c>
      <c r="I137" s="444">
        <v>0</v>
      </c>
      <c r="J137" s="816"/>
      <c r="K137" s="953"/>
      <c r="L137" s="953"/>
      <c r="M137" s="953"/>
      <c r="N137" s="953"/>
      <c r="O137" s="953"/>
      <c r="P137" s="953"/>
      <c r="Q137" s="953"/>
      <c r="R137" s="953"/>
      <c r="S137" s="953"/>
      <c r="T137" s="953"/>
      <c r="U137" s="953"/>
      <c r="V137" s="953"/>
      <c r="W137" s="953"/>
      <c r="X137" s="953"/>
    </row>
    <row r="138" spans="1:24" x14ac:dyDescent="0.3">
      <c r="A138" s="46"/>
      <c r="B138" s="37" t="s">
        <v>170</v>
      </c>
      <c r="C138" s="66" t="s">
        <v>141</v>
      </c>
      <c r="D138" s="896"/>
      <c r="E138" s="922">
        <v>0</v>
      </c>
      <c r="F138" s="445">
        <v>0</v>
      </c>
      <c r="G138" s="445">
        <v>0</v>
      </c>
      <c r="H138" s="445">
        <v>0</v>
      </c>
      <c r="I138" s="445">
        <v>0</v>
      </c>
      <c r="J138" s="74"/>
      <c r="K138" s="953"/>
      <c r="L138" s="953"/>
      <c r="M138" s="953"/>
      <c r="N138" s="953"/>
      <c r="O138" s="953"/>
      <c r="P138" s="953"/>
      <c r="Q138" s="953"/>
      <c r="R138" s="953"/>
      <c r="S138" s="953"/>
      <c r="T138" s="953"/>
      <c r="U138" s="953"/>
      <c r="V138" s="953"/>
      <c r="W138" s="953"/>
      <c r="X138" s="953"/>
    </row>
    <row r="139" spans="1:24" x14ac:dyDescent="0.3">
      <c r="A139" s="46"/>
      <c r="B139" s="37" t="s">
        <v>171</v>
      </c>
      <c r="C139" s="66" t="s">
        <v>141</v>
      </c>
      <c r="D139" s="896"/>
      <c r="E139" s="922">
        <v>0</v>
      </c>
      <c r="F139" s="445">
        <v>0</v>
      </c>
      <c r="G139" s="445">
        <v>0</v>
      </c>
      <c r="H139" s="408" t="s">
        <v>570</v>
      </c>
      <c r="I139" s="408" t="s">
        <v>570</v>
      </c>
      <c r="J139" s="386"/>
      <c r="K139" s="953"/>
      <c r="L139" s="953"/>
      <c r="M139" s="953"/>
      <c r="N139" s="953"/>
      <c r="O139" s="953"/>
      <c r="P139" s="953"/>
      <c r="Q139" s="953"/>
      <c r="R139" s="953"/>
      <c r="S139" s="953"/>
      <c r="T139" s="953"/>
      <c r="U139" s="953"/>
      <c r="V139" s="953"/>
      <c r="W139" s="953"/>
      <c r="X139" s="953"/>
    </row>
    <row r="140" spans="1:24" x14ac:dyDescent="0.3">
      <c r="A140" s="46" t="s">
        <v>169</v>
      </c>
      <c r="B140" s="38" t="s">
        <v>1091</v>
      </c>
      <c r="C140" s="66" t="s">
        <v>141</v>
      </c>
      <c r="D140" s="896"/>
      <c r="E140" s="924">
        <v>0</v>
      </c>
      <c r="F140" s="447">
        <v>1</v>
      </c>
      <c r="G140" s="447">
        <v>0</v>
      </c>
      <c r="H140" s="447">
        <v>0</v>
      </c>
      <c r="I140" s="447">
        <v>0</v>
      </c>
      <c r="J140" s="814"/>
      <c r="K140" s="953" t="s">
        <v>1208</v>
      </c>
      <c r="L140" s="953"/>
      <c r="M140" s="953"/>
      <c r="N140" s="953"/>
      <c r="O140" s="953"/>
      <c r="P140" s="953"/>
      <c r="Q140" s="953"/>
      <c r="R140" s="953"/>
      <c r="S140" s="953"/>
      <c r="T140" s="953"/>
      <c r="U140" s="953"/>
      <c r="V140" s="953"/>
      <c r="W140" s="953"/>
      <c r="X140" s="953"/>
    </row>
    <row r="141" spans="1:24" x14ac:dyDescent="0.3">
      <c r="A141" s="46"/>
      <c r="B141" s="37" t="s">
        <v>170</v>
      </c>
      <c r="C141" s="66" t="s">
        <v>141</v>
      </c>
      <c r="D141" s="896"/>
      <c r="E141" s="922">
        <v>0</v>
      </c>
      <c r="F141" s="445">
        <v>1</v>
      </c>
      <c r="G141" s="445">
        <v>0</v>
      </c>
      <c r="H141" s="408" t="s">
        <v>570</v>
      </c>
      <c r="I141" s="408" t="s">
        <v>570</v>
      </c>
      <c r="J141" s="386"/>
      <c r="K141" s="953"/>
      <c r="L141" s="953"/>
      <c r="M141" s="953"/>
      <c r="N141" s="953"/>
      <c r="O141" s="953"/>
      <c r="P141" s="953"/>
      <c r="Q141" s="953"/>
      <c r="R141" s="953"/>
      <c r="S141" s="953"/>
      <c r="T141" s="953"/>
      <c r="U141" s="953"/>
      <c r="V141" s="953"/>
      <c r="W141" s="953"/>
      <c r="X141" s="953"/>
    </row>
    <row r="142" spans="1:24" x14ac:dyDescent="0.3">
      <c r="A142" s="46"/>
      <c r="B142" s="37" t="s">
        <v>171</v>
      </c>
      <c r="C142" s="66" t="s">
        <v>141</v>
      </c>
      <c r="D142" s="896"/>
      <c r="E142" s="922">
        <v>0</v>
      </c>
      <c r="F142" s="445">
        <v>0</v>
      </c>
      <c r="G142" s="445">
        <v>0</v>
      </c>
      <c r="H142" s="408" t="s">
        <v>570</v>
      </c>
      <c r="I142" s="408" t="s">
        <v>570</v>
      </c>
      <c r="J142" s="386"/>
      <c r="K142" s="953"/>
      <c r="L142" s="953"/>
      <c r="M142" s="953"/>
      <c r="N142" s="953"/>
      <c r="O142" s="953"/>
      <c r="P142" s="953"/>
      <c r="Q142" s="953"/>
      <c r="R142" s="953"/>
      <c r="S142" s="953"/>
      <c r="T142" s="953"/>
      <c r="U142" s="953"/>
      <c r="V142" s="953"/>
      <c r="W142" s="953"/>
      <c r="X142" s="953"/>
    </row>
    <row r="143" spans="1:24" ht="12.6" customHeight="1" x14ac:dyDescent="0.3">
      <c r="A143" s="46" t="s">
        <v>169</v>
      </c>
      <c r="B143" s="38" t="s">
        <v>1092</v>
      </c>
      <c r="C143" s="66" t="s">
        <v>165</v>
      </c>
      <c r="D143" s="928"/>
      <c r="E143" s="926">
        <v>21743.8</v>
      </c>
      <c r="F143" s="553">
        <v>23627</v>
      </c>
      <c r="G143" s="553">
        <v>38044</v>
      </c>
      <c r="H143" s="553">
        <v>13608</v>
      </c>
      <c r="I143" s="554" t="s">
        <v>570</v>
      </c>
      <c r="J143" s="817"/>
      <c r="K143" s="960" t="s">
        <v>1093</v>
      </c>
      <c r="L143" s="960"/>
      <c r="M143" s="960"/>
      <c r="N143" s="960"/>
      <c r="O143" s="960"/>
      <c r="P143" s="960"/>
      <c r="Q143" s="960"/>
      <c r="R143" s="960"/>
      <c r="S143" s="960"/>
      <c r="T143" s="960"/>
      <c r="U143" s="960"/>
      <c r="V143" s="960"/>
      <c r="W143" s="960"/>
      <c r="X143" s="960"/>
    </row>
    <row r="144" spans="1:24" ht="14.4" customHeight="1" x14ac:dyDescent="0.3">
      <c r="A144" s="47"/>
      <c r="B144" s="12"/>
      <c r="C144" s="42"/>
      <c r="D144" s="921"/>
      <c r="E144" s="927"/>
      <c r="F144" s="555"/>
      <c r="G144" s="555"/>
      <c r="H144" s="555"/>
      <c r="I144" s="556"/>
      <c r="J144" s="806"/>
      <c r="K144" s="959" t="s">
        <v>692</v>
      </c>
      <c r="L144" s="959"/>
      <c r="M144" s="959"/>
      <c r="N144" s="959"/>
      <c r="O144" s="959"/>
      <c r="P144" s="959"/>
      <c r="Q144" s="959"/>
      <c r="R144" s="959"/>
      <c r="S144" s="959"/>
      <c r="T144" s="959"/>
      <c r="U144" s="959"/>
      <c r="V144" s="959"/>
      <c r="W144" s="959"/>
      <c r="X144" s="959"/>
    </row>
    <row r="145" spans="1:24" x14ac:dyDescent="0.3">
      <c r="A145" s="46"/>
      <c r="B145" s="38"/>
      <c r="C145" s="66"/>
      <c r="D145" s="46"/>
      <c r="E145" s="73"/>
      <c r="F145" s="74"/>
      <c r="G145" s="74"/>
      <c r="H145" s="74"/>
      <c r="I145" s="74"/>
      <c r="J145" s="74"/>
      <c r="K145" s="434"/>
      <c r="L145" s="19"/>
      <c r="M145" s="19"/>
      <c r="N145" s="19"/>
      <c r="O145" s="19"/>
      <c r="P145" s="19"/>
      <c r="Q145" s="19"/>
      <c r="R145" s="19"/>
      <c r="S145" s="19"/>
      <c r="T145" s="19"/>
      <c r="U145" s="19"/>
      <c r="V145" s="19"/>
      <c r="W145" s="19"/>
      <c r="X145" s="19"/>
    </row>
    <row r="146" spans="1:24" ht="15.6" thickBot="1" x14ac:dyDescent="0.35">
      <c r="A146" s="52" t="s">
        <v>337</v>
      </c>
      <c r="B146" s="34"/>
      <c r="C146" s="31" t="s">
        <v>130</v>
      </c>
      <c r="D146" s="950">
        <v>2023</v>
      </c>
      <c r="E146" s="950"/>
      <c r="F146" s="39">
        <v>2022</v>
      </c>
      <c r="G146" s="39">
        <v>2021</v>
      </c>
      <c r="H146" s="39">
        <v>2020</v>
      </c>
      <c r="I146" s="39">
        <v>2019</v>
      </c>
      <c r="J146" s="33"/>
      <c r="K146" s="549" t="s">
        <v>691</v>
      </c>
      <c r="L146" s="19"/>
      <c r="M146" s="19"/>
      <c r="N146" s="19"/>
      <c r="O146" s="19"/>
      <c r="P146" s="19"/>
      <c r="Q146" s="19"/>
      <c r="R146" s="19"/>
      <c r="S146" s="19"/>
      <c r="T146" s="19"/>
      <c r="U146" s="19"/>
      <c r="V146" s="19"/>
      <c r="W146" s="19"/>
      <c r="X146" s="19"/>
    </row>
    <row r="147" spans="1:24" x14ac:dyDescent="0.3">
      <c r="A147" s="46" t="s">
        <v>20</v>
      </c>
      <c r="B147" s="38" t="s">
        <v>571</v>
      </c>
      <c r="C147" s="66" t="s">
        <v>480</v>
      </c>
      <c r="D147" s="895"/>
      <c r="E147" s="400">
        <v>1344</v>
      </c>
      <c r="F147" s="409">
        <v>1339</v>
      </c>
      <c r="G147" s="409">
        <v>1186</v>
      </c>
      <c r="H147" s="409">
        <v>1104</v>
      </c>
      <c r="I147" s="410">
        <v>425</v>
      </c>
      <c r="J147" s="814"/>
      <c r="K147" s="953" t="s">
        <v>583</v>
      </c>
      <c r="L147" s="953"/>
      <c r="M147" s="953"/>
      <c r="N147" s="953"/>
      <c r="O147" s="953"/>
      <c r="P147" s="953"/>
      <c r="Q147" s="953"/>
      <c r="R147" s="953"/>
      <c r="S147" s="953"/>
      <c r="T147" s="953"/>
      <c r="U147" s="953"/>
      <c r="V147" s="953"/>
      <c r="W147" s="953"/>
      <c r="X147" s="953"/>
    </row>
    <row r="148" spans="1:24" x14ac:dyDescent="0.3">
      <c r="A148" s="46"/>
      <c r="B148" s="37" t="s">
        <v>466</v>
      </c>
      <c r="C148" s="66" t="s">
        <v>480</v>
      </c>
      <c r="D148" s="896"/>
      <c r="E148" s="389">
        <v>980</v>
      </c>
      <c r="F148" s="386"/>
      <c r="G148" s="386"/>
      <c r="H148" s="386"/>
      <c r="I148" s="386"/>
      <c r="J148" s="386"/>
      <c r="K148" s="953"/>
      <c r="L148" s="953"/>
      <c r="M148" s="953"/>
      <c r="N148" s="953"/>
      <c r="O148" s="953"/>
      <c r="P148" s="953"/>
      <c r="Q148" s="953"/>
      <c r="R148" s="953"/>
      <c r="S148" s="953"/>
      <c r="T148" s="953"/>
      <c r="U148" s="953"/>
      <c r="V148" s="953"/>
      <c r="W148" s="953"/>
      <c r="X148" s="953"/>
    </row>
    <row r="149" spans="1:24" x14ac:dyDescent="0.3">
      <c r="A149" s="46"/>
      <c r="B149" s="37" t="s">
        <v>342</v>
      </c>
      <c r="C149" s="66" t="s">
        <v>480</v>
      </c>
      <c r="D149" s="896"/>
      <c r="E149" s="389">
        <v>363</v>
      </c>
      <c r="F149" s="386"/>
      <c r="G149" s="386"/>
      <c r="H149" s="386"/>
      <c r="I149" s="386"/>
      <c r="J149" s="386"/>
      <c r="K149" s="953"/>
      <c r="L149" s="953"/>
      <c r="M149" s="953"/>
      <c r="N149" s="953"/>
      <c r="O149" s="953"/>
      <c r="P149" s="953"/>
      <c r="Q149" s="953"/>
      <c r="R149" s="953"/>
      <c r="S149" s="953"/>
      <c r="T149" s="953"/>
      <c r="U149" s="953"/>
      <c r="V149" s="953"/>
      <c r="W149" s="953"/>
      <c r="X149" s="953"/>
    </row>
    <row r="150" spans="1:24" x14ac:dyDescent="0.3">
      <c r="A150" s="46" t="s">
        <v>20</v>
      </c>
      <c r="B150" s="38" t="s">
        <v>572</v>
      </c>
      <c r="C150" s="66" t="s">
        <v>480</v>
      </c>
      <c r="D150" s="896"/>
      <c r="E150" s="388">
        <v>1274</v>
      </c>
      <c r="F150" s="388">
        <v>1296</v>
      </c>
      <c r="G150" s="408" t="s">
        <v>570</v>
      </c>
      <c r="H150" s="408" t="s">
        <v>570</v>
      </c>
      <c r="I150" s="408" t="s">
        <v>570</v>
      </c>
      <c r="J150" s="386"/>
      <c r="K150" s="953" t="s">
        <v>591</v>
      </c>
      <c r="L150" s="953"/>
      <c r="M150" s="953"/>
      <c r="N150" s="953"/>
      <c r="O150" s="953"/>
      <c r="P150" s="953"/>
      <c r="Q150" s="953"/>
      <c r="R150" s="953"/>
      <c r="S150" s="953"/>
      <c r="T150" s="953"/>
      <c r="U150" s="953"/>
      <c r="V150" s="953"/>
      <c r="W150" s="953"/>
      <c r="X150" s="953"/>
    </row>
    <row r="151" spans="1:24" x14ac:dyDescent="0.3">
      <c r="A151" s="46"/>
      <c r="B151" s="37" t="s">
        <v>466</v>
      </c>
      <c r="C151" s="66" t="s">
        <v>480</v>
      </c>
      <c r="D151" s="896"/>
      <c r="E151" s="389">
        <v>929</v>
      </c>
      <c r="F151" s="386"/>
      <c r="G151" s="386"/>
      <c r="H151" s="386"/>
      <c r="I151" s="386"/>
      <c r="J151" s="386"/>
      <c r="K151" s="953"/>
      <c r="L151" s="953"/>
      <c r="M151" s="953"/>
      <c r="N151" s="953"/>
      <c r="O151" s="953"/>
      <c r="P151" s="953"/>
      <c r="Q151" s="953"/>
      <c r="R151" s="953"/>
      <c r="S151" s="953"/>
      <c r="T151" s="953"/>
      <c r="U151" s="953"/>
      <c r="V151" s="953"/>
      <c r="W151" s="953"/>
      <c r="X151" s="953"/>
    </row>
    <row r="152" spans="1:24" x14ac:dyDescent="0.3">
      <c r="A152" s="46"/>
      <c r="B152" s="37" t="s">
        <v>342</v>
      </c>
      <c r="C152" s="66" t="s">
        <v>480</v>
      </c>
      <c r="D152" s="896"/>
      <c r="E152" s="414">
        <v>345</v>
      </c>
      <c r="F152" s="386"/>
      <c r="G152" s="386"/>
      <c r="H152" s="386"/>
      <c r="I152" s="386"/>
      <c r="J152" s="386"/>
      <c r="K152" s="953"/>
      <c r="L152" s="953"/>
      <c r="M152" s="953"/>
      <c r="N152" s="953"/>
      <c r="O152" s="953"/>
      <c r="P152" s="953"/>
      <c r="Q152" s="953"/>
      <c r="R152" s="953"/>
      <c r="S152" s="953"/>
      <c r="T152" s="953"/>
      <c r="U152" s="953"/>
      <c r="V152" s="953"/>
      <c r="W152" s="953"/>
      <c r="X152" s="953"/>
    </row>
    <row r="153" spans="1:24" ht="25.8" customHeight="1" x14ac:dyDescent="0.3">
      <c r="A153" s="46" t="s">
        <v>20</v>
      </c>
      <c r="B153" s="38" t="s">
        <v>573</v>
      </c>
      <c r="C153" s="66" t="s">
        <v>480</v>
      </c>
      <c r="D153" s="896"/>
      <c r="E153" s="388">
        <v>70</v>
      </c>
      <c r="F153" s="388">
        <v>43</v>
      </c>
      <c r="G153" s="408" t="s">
        <v>570</v>
      </c>
      <c r="H153" s="408" t="s">
        <v>570</v>
      </c>
      <c r="I153" s="408" t="s">
        <v>570</v>
      </c>
      <c r="J153" s="386"/>
      <c r="K153" s="953" t="s">
        <v>1422</v>
      </c>
      <c r="L153" s="953"/>
      <c r="M153" s="953"/>
      <c r="N153" s="953"/>
      <c r="O153" s="953"/>
      <c r="P153" s="953"/>
      <c r="Q153" s="953"/>
      <c r="R153" s="953"/>
      <c r="S153" s="953"/>
      <c r="T153" s="953"/>
      <c r="U153" s="953"/>
      <c r="V153" s="953"/>
      <c r="W153" s="953"/>
      <c r="X153" s="953"/>
    </row>
    <row r="154" spans="1:24" x14ac:dyDescent="0.3">
      <c r="A154" s="46"/>
      <c r="B154" s="37" t="s">
        <v>466</v>
      </c>
      <c r="C154" s="66" t="s">
        <v>480</v>
      </c>
      <c r="D154" s="896"/>
      <c r="E154" s="415">
        <v>51</v>
      </c>
      <c r="F154" s="386"/>
      <c r="G154" s="386"/>
      <c r="H154" s="386"/>
      <c r="I154" s="386"/>
      <c r="J154" s="386"/>
      <c r="K154" s="953"/>
      <c r="L154" s="953"/>
      <c r="M154" s="953"/>
      <c r="N154" s="953"/>
      <c r="O154" s="953"/>
      <c r="P154" s="953"/>
      <c r="Q154" s="953"/>
      <c r="R154" s="953"/>
      <c r="S154" s="953"/>
      <c r="T154" s="953"/>
      <c r="U154" s="953"/>
      <c r="V154" s="953"/>
      <c r="W154" s="953"/>
      <c r="X154" s="953"/>
    </row>
    <row r="155" spans="1:24" x14ac:dyDescent="0.3">
      <c r="A155" s="46"/>
      <c r="B155" s="37" t="s">
        <v>342</v>
      </c>
      <c r="C155" s="66" t="s">
        <v>480</v>
      </c>
      <c r="D155" s="896"/>
      <c r="E155" s="389">
        <v>18</v>
      </c>
      <c r="F155" s="386"/>
      <c r="G155" s="386"/>
      <c r="H155" s="386"/>
      <c r="I155" s="386"/>
      <c r="J155" s="386"/>
      <c r="K155" s="953"/>
      <c r="L155" s="953"/>
      <c r="M155" s="953"/>
      <c r="N155" s="953"/>
      <c r="O155" s="953"/>
      <c r="P155" s="953"/>
      <c r="Q155" s="953"/>
      <c r="R155" s="953"/>
      <c r="S155" s="953"/>
      <c r="T155" s="953"/>
      <c r="U155" s="953"/>
      <c r="V155" s="953"/>
      <c r="W155" s="953"/>
      <c r="X155" s="953"/>
    </row>
    <row r="156" spans="1:24" x14ac:dyDescent="0.3">
      <c r="A156" s="46" t="s">
        <v>20</v>
      </c>
      <c r="B156" s="38" t="s">
        <v>574</v>
      </c>
      <c r="C156" s="66" t="s">
        <v>480</v>
      </c>
      <c r="D156" s="896"/>
      <c r="E156" s="388">
        <v>1301</v>
      </c>
      <c r="F156" s="411">
        <v>1296</v>
      </c>
      <c r="G156" s="411">
        <v>1176</v>
      </c>
      <c r="H156" s="411">
        <v>1093</v>
      </c>
      <c r="I156" s="412">
        <v>415</v>
      </c>
      <c r="J156" s="814"/>
      <c r="K156" s="953" t="s">
        <v>590</v>
      </c>
      <c r="L156" s="953"/>
      <c r="M156" s="953"/>
      <c r="N156" s="953"/>
      <c r="O156" s="953"/>
      <c r="P156" s="953"/>
      <c r="Q156" s="953"/>
      <c r="R156" s="953"/>
      <c r="S156" s="953"/>
      <c r="T156" s="953"/>
      <c r="U156" s="953"/>
      <c r="V156" s="953"/>
      <c r="W156" s="953"/>
      <c r="X156" s="953"/>
    </row>
    <row r="157" spans="1:24" x14ac:dyDescent="0.3">
      <c r="A157" s="46"/>
      <c r="B157" s="37" t="s">
        <v>466</v>
      </c>
      <c r="C157" s="66" t="s">
        <v>480</v>
      </c>
      <c r="D157" s="896"/>
      <c r="E157" s="389">
        <v>952</v>
      </c>
      <c r="F157" s="386"/>
      <c r="G157" s="386"/>
      <c r="H157" s="386"/>
      <c r="I157" s="386"/>
      <c r="J157" s="386"/>
      <c r="K157" s="953"/>
      <c r="L157" s="953"/>
      <c r="M157" s="953"/>
      <c r="N157" s="953"/>
      <c r="O157" s="953"/>
      <c r="P157" s="953"/>
      <c r="Q157" s="953"/>
      <c r="R157" s="953"/>
      <c r="S157" s="953"/>
      <c r="T157" s="953"/>
      <c r="U157" s="953"/>
      <c r="V157" s="953"/>
      <c r="W157" s="953"/>
      <c r="X157" s="953"/>
    </row>
    <row r="158" spans="1:24" x14ac:dyDescent="0.3">
      <c r="A158" s="46"/>
      <c r="B158" s="37" t="s">
        <v>342</v>
      </c>
      <c r="C158" s="66" t="s">
        <v>480</v>
      </c>
      <c r="D158" s="896"/>
      <c r="E158" s="389">
        <v>349</v>
      </c>
      <c r="F158" s="386"/>
      <c r="G158" s="386"/>
      <c r="H158" s="386"/>
      <c r="I158" s="386"/>
      <c r="J158" s="386"/>
      <c r="K158" s="953"/>
      <c r="L158" s="953"/>
      <c r="M158" s="953"/>
      <c r="N158" s="953"/>
      <c r="O158" s="953"/>
      <c r="P158" s="953"/>
      <c r="Q158" s="953"/>
      <c r="R158" s="953"/>
      <c r="S158" s="953"/>
      <c r="T158" s="953"/>
      <c r="U158" s="953"/>
      <c r="V158" s="953"/>
      <c r="W158" s="953"/>
      <c r="X158" s="953"/>
    </row>
    <row r="159" spans="1:24" x14ac:dyDescent="0.3">
      <c r="A159" s="46" t="s">
        <v>20</v>
      </c>
      <c r="B159" s="38" t="s">
        <v>575</v>
      </c>
      <c r="C159" s="66" t="s">
        <v>480</v>
      </c>
      <c r="D159" s="896"/>
      <c r="E159" s="388">
        <v>43</v>
      </c>
      <c r="F159" s="412">
        <v>43</v>
      </c>
      <c r="G159" s="412">
        <v>10</v>
      </c>
      <c r="H159" s="412">
        <v>11</v>
      </c>
      <c r="I159" s="412">
        <v>15</v>
      </c>
      <c r="J159" s="814"/>
      <c r="K159" s="953" t="s">
        <v>589</v>
      </c>
      <c r="L159" s="953"/>
      <c r="M159" s="953"/>
      <c r="N159" s="953"/>
      <c r="O159" s="953"/>
      <c r="P159" s="953"/>
      <c r="Q159" s="953"/>
      <c r="R159" s="953"/>
      <c r="S159" s="953"/>
      <c r="T159" s="953"/>
      <c r="U159" s="953"/>
      <c r="V159" s="953"/>
      <c r="W159" s="953"/>
      <c r="X159" s="953"/>
    </row>
    <row r="160" spans="1:24" x14ac:dyDescent="0.3">
      <c r="A160" s="46"/>
      <c r="B160" s="37" t="s">
        <v>466</v>
      </c>
      <c r="C160" s="66" t="s">
        <v>480</v>
      </c>
      <c r="D160" s="896"/>
      <c r="E160" s="389">
        <v>28</v>
      </c>
      <c r="F160" s="386"/>
      <c r="G160" s="386"/>
      <c r="H160" s="386"/>
      <c r="I160" s="386"/>
      <c r="J160" s="386"/>
      <c r="K160" s="953"/>
      <c r="L160" s="953"/>
      <c r="M160" s="953"/>
      <c r="N160" s="953"/>
      <c r="O160" s="953"/>
      <c r="P160" s="953"/>
      <c r="Q160" s="953"/>
      <c r="R160" s="953"/>
      <c r="S160" s="953"/>
      <c r="T160" s="953"/>
      <c r="U160" s="953"/>
      <c r="V160" s="953"/>
      <c r="W160" s="953"/>
      <c r="X160" s="953"/>
    </row>
    <row r="161" spans="1:24" x14ac:dyDescent="0.3">
      <c r="A161" s="46"/>
      <c r="B161" s="37" t="s">
        <v>342</v>
      </c>
      <c r="C161" s="66" t="s">
        <v>480</v>
      </c>
      <c r="D161" s="896"/>
      <c r="E161" s="389">
        <v>14</v>
      </c>
      <c r="F161" s="386"/>
      <c r="G161" s="386"/>
      <c r="H161" s="386"/>
      <c r="I161" s="386"/>
      <c r="J161" s="386"/>
      <c r="K161" s="953"/>
      <c r="L161" s="953"/>
      <c r="M161" s="953"/>
      <c r="N161" s="953"/>
      <c r="O161" s="953"/>
      <c r="P161" s="953"/>
      <c r="Q161" s="953"/>
      <c r="R161" s="953"/>
      <c r="S161" s="953"/>
      <c r="T161" s="953"/>
      <c r="U161" s="953"/>
      <c r="V161" s="953"/>
      <c r="W161" s="953"/>
      <c r="X161" s="953"/>
    </row>
    <row r="162" spans="1:24" x14ac:dyDescent="0.3">
      <c r="A162" s="46" t="s">
        <v>20</v>
      </c>
      <c r="B162" s="38" t="s">
        <v>334</v>
      </c>
      <c r="C162" s="66" t="s">
        <v>480</v>
      </c>
      <c r="D162" s="896"/>
      <c r="E162" s="388">
        <v>1301</v>
      </c>
      <c r="F162" s="412">
        <v>1296</v>
      </c>
      <c r="G162" s="412">
        <v>1176</v>
      </c>
      <c r="H162" s="412">
        <v>1093</v>
      </c>
      <c r="I162" s="412">
        <v>415</v>
      </c>
      <c r="J162" s="814"/>
      <c r="K162" s="953"/>
      <c r="L162" s="953"/>
      <c r="M162" s="953"/>
      <c r="N162" s="953"/>
      <c r="O162" s="953"/>
      <c r="P162" s="953"/>
      <c r="Q162" s="953"/>
      <c r="R162" s="953"/>
      <c r="S162" s="953"/>
      <c r="T162" s="953"/>
      <c r="U162" s="953"/>
      <c r="V162" s="953"/>
      <c r="W162" s="953"/>
      <c r="X162" s="953"/>
    </row>
    <row r="163" spans="1:24" x14ac:dyDescent="0.3">
      <c r="A163" s="46"/>
      <c r="B163" s="37" t="s">
        <v>113</v>
      </c>
      <c r="C163" s="66" t="s">
        <v>480</v>
      </c>
      <c r="D163" s="896"/>
      <c r="E163" s="389">
        <v>290</v>
      </c>
      <c r="F163" s="382">
        <v>302</v>
      </c>
      <c r="G163" s="382">
        <v>277</v>
      </c>
      <c r="H163" s="382">
        <v>272</v>
      </c>
      <c r="I163" s="382">
        <v>254</v>
      </c>
      <c r="J163" s="74"/>
      <c r="K163" s="953"/>
      <c r="L163" s="953"/>
      <c r="M163" s="953"/>
      <c r="N163" s="953"/>
      <c r="O163" s="953"/>
      <c r="P163" s="953"/>
      <c r="Q163" s="953"/>
      <c r="R163" s="953"/>
      <c r="S163" s="953"/>
      <c r="T163" s="953"/>
      <c r="U163" s="953"/>
      <c r="V163" s="953"/>
      <c r="W163" s="953"/>
      <c r="X163" s="953"/>
    </row>
    <row r="164" spans="1:24" x14ac:dyDescent="0.3">
      <c r="A164" s="46"/>
      <c r="B164" s="37" t="s">
        <v>114</v>
      </c>
      <c r="C164" s="66" t="s">
        <v>480</v>
      </c>
      <c r="D164" s="896"/>
      <c r="E164" s="389">
        <v>560</v>
      </c>
      <c r="F164" s="382">
        <v>565</v>
      </c>
      <c r="G164" s="382">
        <v>558</v>
      </c>
      <c r="H164" s="382">
        <v>573</v>
      </c>
      <c r="I164" s="382" t="s">
        <v>82</v>
      </c>
      <c r="J164" s="74"/>
      <c r="K164" s="953"/>
      <c r="L164" s="953"/>
      <c r="M164" s="953"/>
      <c r="N164" s="953"/>
      <c r="O164" s="953"/>
      <c r="P164" s="953"/>
      <c r="Q164" s="953"/>
      <c r="R164" s="953"/>
      <c r="S164" s="953"/>
      <c r="T164" s="953"/>
      <c r="U164" s="953"/>
      <c r="V164" s="953"/>
      <c r="W164" s="953"/>
      <c r="X164" s="953"/>
    </row>
    <row r="165" spans="1:24" x14ac:dyDescent="0.3">
      <c r="A165" s="46"/>
      <c r="B165" s="37" t="s">
        <v>115</v>
      </c>
      <c r="C165" s="66" t="s">
        <v>480</v>
      </c>
      <c r="D165" s="896"/>
      <c r="E165" s="389">
        <v>159</v>
      </c>
      <c r="F165" s="382">
        <v>169</v>
      </c>
      <c r="G165" s="382">
        <v>150</v>
      </c>
      <c r="H165" s="382">
        <v>124</v>
      </c>
      <c r="I165" s="382">
        <v>118</v>
      </c>
      <c r="J165" s="74"/>
      <c r="K165" s="953"/>
      <c r="L165" s="953"/>
      <c r="M165" s="953"/>
      <c r="N165" s="953"/>
      <c r="O165" s="953"/>
      <c r="P165" s="953"/>
      <c r="Q165" s="953"/>
      <c r="R165" s="953"/>
      <c r="S165" s="953"/>
      <c r="T165" s="953"/>
      <c r="U165" s="953"/>
      <c r="V165" s="953"/>
      <c r="W165" s="953"/>
      <c r="X165" s="953"/>
    </row>
    <row r="166" spans="1:24" x14ac:dyDescent="0.3">
      <c r="A166" s="46"/>
      <c r="B166" s="37" t="s">
        <v>117</v>
      </c>
      <c r="C166" s="66" t="s">
        <v>480</v>
      </c>
      <c r="D166" s="896"/>
      <c r="E166" s="389">
        <v>15</v>
      </c>
      <c r="F166" s="382">
        <v>21</v>
      </c>
      <c r="G166" s="382">
        <v>20</v>
      </c>
      <c r="H166" s="382">
        <v>34</v>
      </c>
      <c r="I166" s="382">
        <v>15</v>
      </c>
      <c r="J166" s="74"/>
      <c r="K166" s="953"/>
      <c r="L166" s="953"/>
      <c r="M166" s="953"/>
      <c r="N166" s="953"/>
      <c r="O166" s="953"/>
      <c r="P166" s="953"/>
      <c r="Q166" s="953"/>
      <c r="R166" s="953"/>
      <c r="S166" s="953"/>
      <c r="T166" s="953"/>
      <c r="U166" s="953"/>
      <c r="V166" s="953"/>
      <c r="W166" s="953"/>
      <c r="X166" s="953"/>
    </row>
    <row r="167" spans="1:24" x14ac:dyDescent="0.3">
      <c r="A167" s="46"/>
      <c r="B167" s="37" t="s">
        <v>119</v>
      </c>
      <c r="C167" s="66" t="s">
        <v>480</v>
      </c>
      <c r="D167" s="896"/>
      <c r="E167" s="389">
        <v>36</v>
      </c>
      <c r="F167" s="382">
        <v>21</v>
      </c>
      <c r="G167" s="382">
        <v>19</v>
      </c>
      <c r="H167" s="382" t="s">
        <v>82</v>
      </c>
      <c r="I167" s="382" t="s">
        <v>82</v>
      </c>
      <c r="J167" s="74"/>
      <c r="K167" s="953"/>
      <c r="L167" s="953"/>
      <c r="M167" s="953"/>
      <c r="N167" s="953"/>
      <c r="O167" s="953"/>
      <c r="P167" s="953"/>
      <c r="Q167" s="953"/>
      <c r="R167" s="953"/>
      <c r="S167" s="953"/>
      <c r="T167" s="953"/>
      <c r="U167" s="953"/>
      <c r="V167" s="953"/>
      <c r="W167" s="953"/>
      <c r="X167" s="953"/>
    </row>
    <row r="168" spans="1:24" x14ac:dyDescent="0.3">
      <c r="A168" s="46"/>
      <c r="B168" s="37" t="s">
        <v>118</v>
      </c>
      <c r="C168" s="66" t="s">
        <v>480</v>
      </c>
      <c r="D168" s="896"/>
      <c r="E168" s="389">
        <v>118</v>
      </c>
      <c r="F168" s="382">
        <v>104</v>
      </c>
      <c r="G168" s="382">
        <v>69</v>
      </c>
      <c r="H168" s="382" t="s">
        <v>82</v>
      </c>
      <c r="I168" s="382" t="s">
        <v>82</v>
      </c>
      <c r="J168" s="74"/>
      <c r="K168" s="953"/>
      <c r="L168" s="953"/>
      <c r="M168" s="953"/>
      <c r="N168" s="953"/>
      <c r="O168" s="953"/>
      <c r="P168" s="953"/>
      <c r="Q168" s="953"/>
      <c r="R168" s="953"/>
      <c r="S168" s="953"/>
      <c r="T168" s="953"/>
      <c r="U168" s="953"/>
      <c r="V168" s="953"/>
      <c r="W168" s="953"/>
      <c r="X168" s="953"/>
    </row>
    <row r="169" spans="1:24" x14ac:dyDescent="0.3">
      <c r="A169" s="46"/>
      <c r="B169" s="37" t="s">
        <v>116</v>
      </c>
      <c r="C169" s="66" t="s">
        <v>480</v>
      </c>
      <c r="D169" s="896"/>
      <c r="E169" s="389">
        <v>26</v>
      </c>
      <c r="F169" s="382">
        <v>26</v>
      </c>
      <c r="G169" s="382">
        <v>22</v>
      </c>
      <c r="H169" s="382">
        <v>12</v>
      </c>
      <c r="I169" s="382">
        <v>12</v>
      </c>
      <c r="J169" s="74"/>
      <c r="K169" s="953"/>
      <c r="L169" s="953"/>
      <c r="M169" s="953"/>
      <c r="N169" s="953"/>
      <c r="O169" s="953"/>
      <c r="P169" s="953"/>
      <c r="Q169" s="953"/>
      <c r="R169" s="953"/>
      <c r="S169" s="953"/>
      <c r="T169" s="953"/>
      <c r="U169" s="953"/>
      <c r="V169" s="953"/>
      <c r="W169" s="953"/>
      <c r="X169" s="953"/>
    </row>
    <row r="170" spans="1:24" x14ac:dyDescent="0.3">
      <c r="A170" s="46"/>
      <c r="B170" s="37" t="s">
        <v>463</v>
      </c>
      <c r="C170" s="66" t="s">
        <v>480</v>
      </c>
      <c r="D170" s="896"/>
      <c r="E170" s="389">
        <v>11</v>
      </c>
      <c r="F170" s="381">
        <v>14</v>
      </c>
      <c r="G170" s="393"/>
      <c r="H170" s="393"/>
      <c r="I170" s="393"/>
      <c r="J170" s="74"/>
      <c r="K170" s="953"/>
      <c r="L170" s="953"/>
      <c r="M170" s="953"/>
      <c r="N170" s="953"/>
      <c r="O170" s="953"/>
      <c r="P170" s="953"/>
      <c r="Q170" s="953"/>
      <c r="R170" s="953"/>
      <c r="S170" s="953"/>
      <c r="T170" s="953"/>
      <c r="U170" s="953"/>
      <c r="V170" s="953"/>
      <c r="W170" s="953"/>
      <c r="X170" s="953"/>
    </row>
    <row r="171" spans="1:24" x14ac:dyDescent="0.3">
      <c r="A171" s="46"/>
      <c r="B171" s="37" t="s">
        <v>385</v>
      </c>
      <c r="C171" s="66" t="s">
        <v>480</v>
      </c>
      <c r="D171" s="896"/>
      <c r="E171" s="389">
        <v>10</v>
      </c>
      <c r="F171" s="381">
        <v>8</v>
      </c>
      <c r="G171" s="394"/>
      <c r="H171" s="394"/>
      <c r="I171" s="394"/>
      <c r="J171" s="74"/>
      <c r="K171" s="953"/>
      <c r="L171" s="953"/>
      <c r="M171" s="953"/>
      <c r="N171" s="953"/>
      <c r="O171" s="953"/>
      <c r="P171" s="953"/>
      <c r="Q171" s="953"/>
      <c r="R171" s="953"/>
      <c r="S171" s="953"/>
      <c r="T171" s="953"/>
      <c r="U171" s="953"/>
      <c r="V171" s="953"/>
      <c r="W171" s="953"/>
      <c r="X171" s="953"/>
    </row>
    <row r="172" spans="1:24" x14ac:dyDescent="0.3">
      <c r="A172" s="46"/>
      <c r="B172" s="37" t="s">
        <v>464</v>
      </c>
      <c r="C172" s="66" t="s">
        <v>480</v>
      </c>
      <c r="D172" s="896"/>
      <c r="E172" s="389">
        <v>20</v>
      </c>
      <c r="F172" s="381">
        <v>19</v>
      </c>
      <c r="G172" s="394"/>
      <c r="H172" s="394"/>
      <c r="I172" s="394"/>
      <c r="J172" s="74"/>
      <c r="K172" s="953"/>
      <c r="L172" s="953"/>
      <c r="M172" s="953"/>
      <c r="N172" s="953"/>
      <c r="O172" s="953"/>
      <c r="P172" s="953"/>
      <c r="Q172" s="953"/>
      <c r="R172" s="953"/>
      <c r="S172" s="953"/>
      <c r="T172" s="953"/>
      <c r="U172" s="953"/>
      <c r="V172" s="953"/>
      <c r="W172" s="953"/>
      <c r="X172" s="953"/>
    </row>
    <row r="173" spans="1:24" x14ac:dyDescent="0.3">
      <c r="A173" s="46"/>
      <c r="B173" s="37" t="s">
        <v>465</v>
      </c>
      <c r="C173" s="66" t="s">
        <v>480</v>
      </c>
      <c r="D173" s="896"/>
      <c r="E173" s="389">
        <v>39</v>
      </c>
      <c r="F173" s="381">
        <v>28</v>
      </c>
      <c r="G173" s="394"/>
      <c r="H173" s="394"/>
      <c r="I173" s="394"/>
      <c r="J173" s="74"/>
      <c r="K173" s="953"/>
      <c r="L173" s="953"/>
      <c r="M173" s="953"/>
      <c r="N173" s="953"/>
      <c r="O173" s="953"/>
      <c r="P173" s="953"/>
      <c r="Q173" s="953"/>
      <c r="R173" s="953"/>
      <c r="S173" s="953"/>
      <c r="T173" s="953"/>
      <c r="U173" s="953"/>
      <c r="V173" s="953"/>
      <c r="W173" s="953"/>
      <c r="X173" s="953"/>
    </row>
    <row r="174" spans="1:24" x14ac:dyDescent="0.3">
      <c r="A174" s="46"/>
      <c r="B174" s="37" t="s">
        <v>382</v>
      </c>
      <c r="C174" s="66" t="s">
        <v>480</v>
      </c>
      <c r="D174" s="896"/>
      <c r="E174" s="389">
        <v>17</v>
      </c>
      <c r="F174" s="381">
        <v>19</v>
      </c>
      <c r="G174" s="394"/>
      <c r="H174" s="394"/>
      <c r="I174" s="394"/>
      <c r="J174" s="74"/>
      <c r="K174" s="953"/>
      <c r="L174" s="953"/>
      <c r="M174" s="953"/>
      <c r="N174" s="953"/>
      <c r="O174" s="953"/>
      <c r="P174" s="953"/>
      <c r="Q174" s="953"/>
      <c r="R174" s="953"/>
      <c r="S174" s="953"/>
      <c r="T174" s="953"/>
      <c r="U174" s="953"/>
      <c r="V174" s="953"/>
      <c r="W174" s="953"/>
      <c r="X174" s="953"/>
    </row>
    <row r="175" spans="1:24" x14ac:dyDescent="0.3">
      <c r="A175" s="46"/>
      <c r="B175" s="37" t="s">
        <v>588</v>
      </c>
      <c r="C175" s="66" t="s">
        <v>480</v>
      </c>
      <c r="D175" s="884"/>
      <c r="E175" s="395" t="s">
        <v>82</v>
      </c>
      <c r="F175" s="396" t="s">
        <v>82</v>
      </c>
      <c r="G175" s="397">
        <v>61</v>
      </c>
      <c r="H175" s="397">
        <v>78</v>
      </c>
      <c r="I175" s="397">
        <v>16</v>
      </c>
      <c r="J175" s="74"/>
      <c r="K175" s="953"/>
      <c r="L175" s="953"/>
      <c r="M175" s="953"/>
      <c r="N175" s="953"/>
      <c r="O175" s="953"/>
      <c r="P175" s="953"/>
      <c r="Q175" s="953"/>
      <c r="R175" s="953"/>
      <c r="S175" s="953"/>
      <c r="T175" s="953"/>
      <c r="U175" s="953"/>
      <c r="V175" s="953"/>
      <c r="W175" s="953"/>
      <c r="X175" s="953"/>
    </row>
    <row r="176" spans="1:24" ht="27" customHeight="1" x14ac:dyDescent="0.3">
      <c r="A176" s="493" t="s">
        <v>619</v>
      </c>
      <c r="B176" s="40" t="s">
        <v>595</v>
      </c>
      <c r="C176" s="41" t="s">
        <v>480</v>
      </c>
      <c r="D176" s="929"/>
      <c r="E176" s="398">
        <v>684</v>
      </c>
      <c r="F176" s="392"/>
      <c r="G176" s="392"/>
      <c r="H176" s="392"/>
      <c r="I176" s="392"/>
      <c r="J176" s="74"/>
      <c r="K176" s="953" t="s">
        <v>780</v>
      </c>
      <c r="L176" s="953"/>
      <c r="M176" s="953"/>
      <c r="N176" s="953"/>
      <c r="O176" s="953"/>
      <c r="P176" s="953"/>
      <c r="Q176" s="953"/>
      <c r="R176" s="953"/>
      <c r="S176" s="953"/>
      <c r="T176" s="953"/>
      <c r="U176" s="953"/>
      <c r="V176" s="953"/>
      <c r="W176" s="953"/>
      <c r="X176" s="953"/>
    </row>
    <row r="177" spans="1:24" x14ac:dyDescent="0.3">
      <c r="A177" s="46" t="s">
        <v>39</v>
      </c>
      <c r="B177" s="38" t="s">
        <v>596</v>
      </c>
      <c r="C177" s="66" t="s">
        <v>133</v>
      </c>
      <c r="D177" s="896"/>
      <c r="E177" s="402">
        <v>0.45133437990580849</v>
      </c>
      <c r="F177" s="402">
        <v>0.41</v>
      </c>
      <c r="G177" s="402">
        <v>0.47</v>
      </c>
      <c r="H177" s="402">
        <v>0.56000000000000005</v>
      </c>
      <c r="I177" s="402">
        <v>0.8</v>
      </c>
      <c r="J177" s="818"/>
      <c r="K177" s="953" t="s">
        <v>620</v>
      </c>
      <c r="L177" s="953"/>
      <c r="M177" s="953"/>
      <c r="N177" s="953"/>
      <c r="O177" s="953"/>
      <c r="P177" s="953"/>
      <c r="Q177" s="953"/>
      <c r="R177" s="953"/>
      <c r="S177" s="953"/>
      <c r="T177" s="953"/>
      <c r="U177" s="953"/>
      <c r="V177" s="953"/>
      <c r="W177" s="953"/>
      <c r="X177" s="953"/>
    </row>
    <row r="178" spans="1:24" x14ac:dyDescent="0.3">
      <c r="A178" s="46" t="s">
        <v>110</v>
      </c>
      <c r="B178" s="38" t="s">
        <v>577</v>
      </c>
      <c r="C178" s="66" t="s">
        <v>480</v>
      </c>
      <c r="D178" s="896"/>
      <c r="E178" s="384">
        <v>166</v>
      </c>
      <c r="F178" s="384">
        <v>264</v>
      </c>
      <c r="G178" s="384">
        <v>171</v>
      </c>
      <c r="H178" s="384">
        <v>190</v>
      </c>
      <c r="I178" s="384">
        <v>138</v>
      </c>
      <c r="J178" s="73"/>
      <c r="K178" s="953" t="s">
        <v>1423</v>
      </c>
      <c r="L178" s="953"/>
      <c r="M178" s="953"/>
      <c r="N178" s="953"/>
      <c r="O178" s="953"/>
      <c r="P178" s="953"/>
      <c r="Q178" s="953"/>
      <c r="R178" s="953"/>
      <c r="S178" s="953"/>
      <c r="T178" s="953"/>
      <c r="U178" s="953"/>
      <c r="V178" s="953"/>
      <c r="W178" s="953"/>
      <c r="X178" s="953"/>
    </row>
    <row r="179" spans="1:24" x14ac:dyDescent="0.3">
      <c r="A179" s="46"/>
      <c r="B179" s="37" t="s">
        <v>581</v>
      </c>
      <c r="C179" s="66" t="s">
        <v>133</v>
      </c>
      <c r="D179" s="896"/>
      <c r="E179" s="390">
        <v>0.3493975903614458</v>
      </c>
      <c r="F179" s="390">
        <v>0.36</v>
      </c>
      <c r="G179" s="390">
        <v>0.33</v>
      </c>
      <c r="H179" s="390">
        <v>0.24</v>
      </c>
      <c r="I179" s="390">
        <v>0.21</v>
      </c>
      <c r="J179" s="819"/>
      <c r="K179" s="953"/>
      <c r="L179" s="953"/>
      <c r="M179" s="953"/>
      <c r="N179" s="953"/>
      <c r="O179" s="953"/>
      <c r="P179" s="953"/>
      <c r="Q179" s="953"/>
      <c r="R179" s="953"/>
      <c r="S179" s="953"/>
      <c r="T179" s="953"/>
      <c r="U179" s="953"/>
      <c r="V179" s="953"/>
      <c r="W179" s="953"/>
      <c r="X179" s="953"/>
    </row>
    <row r="180" spans="1:24" x14ac:dyDescent="0.3">
      <c r="A180" s="46" t="s">
        <v>110</v>
      </c>
      <c r="B180" s="38" t="s">
        <v>578</v>
      </c>
      <c r="C180" s="66" t="s">
        <v>480</v>
      </c>
      <c r="D180" s="896"/>
      <c r="E180" s="384">
        <v>189</v>
      </c>
      <c r="F180" s="384">
        <v>148</v>
      </c>
      <c r="G180" s="384">
        <v>98</v>
      </c>
      <c r="H180" s="384">
        <v>55</v>
      </c>
      <c r="I180" s="408" t="s">
        <v>570</v>
      </c>
      <c r="J180" s="386"/>
      <c r="K180" s="953" t="s">
        <v>621</v>
      </c>
      <c r="L180" s="953"/>
      <c r="M180" s="953"/>
      <c r="N180" s="953"/>
      <c r="O180" s="953"/>
      <c r="P180" s="953"/>
      <c r="Q180" s="953"/>
      <c r="R180" s="953"/>
      <c r="S180" s="953"/>
      <c r="T180" s="953"/>
      <c r="U180" s="953"/>
      <c r="V180" s="953"/>
      <c r="W180" s="953"/>
      <c r="X180" s="953"/>
    </row>
    <row r="181" spans="1:24" x14ac:dyDescent="0.3">
      <c r="A181" s="46"/>
      <c r="B181" s="37" t="s">
        <v>579</v>
      </c>
      <c r="C181" s="66" t="s">
        <v>133</v>
      </c>
      <c r="D181" s="896"/>
      <c r="E181" s="390">
        <v>0.14835164835164835</v>
      </c>
      <c r="F181" s="390">
        <v>0.12</v>
      </c>
      <c r="G181" s="390">
        <v>0.08</v>
      </c>
      <c r="H181" s="390">
        <v>0.05</v>
      </c>
      <c r="I181" s="408" t="s">
        <v>570</v>
      </c>
      <c r="J181" s="386"/>
      <c r="K181" s="953" t="s">
        <v>622</v>
      </c>
      <c r="L181" s="953"/>
      <c r="M181" s="953"/>
      <c r="N181" s="953"/>
      <c r="O181" s="953"/>
      <c r="P181" s="953"/>
      <c r="Q181" s="953"/>
      <c r="R181" s="953"/>
      <c r="S181" s="953"/>
      <c r="T181" s="953"/>
      <c r="U181" s="953"/>
      <c r="V181" s="953"/>
      <c r="W181" s="953"/>
      <c r="X181" s="953"/>
    </row>
    <row r="182" spans="1:24" x14ac:dyDescent="0.3">
      <c r="A182" s="46"/>
      <c r="B182" s="37" t="s">
        <v>335</v>
      </c>
      <c r="C182" s="66" t="s">
        <v>133</v>
      </c>
      <c r="D182" s="896"/>
      <c r="E182" s="407">
        <v>4.3171114599686027E-2</v>
      </c>
      <c r="F182" s="74"/>
      <c r="G182" s="74"/>
      <c r="H182" s="74"/>
      <c r="I182" s="74"/>
      <c r="J182" s="74"/>
      <c r="K182" s="953"/>
      <c r="L182" s="953"/>
      <c r="M182" s="953"/>
      <c r="N182" s="953"/>
      <c r="O182" s="953"/>
      <c r="P182" s="953"/>
      <c r="Q182" s="953"/>
      <c r="R182" s="953"/>
      <c r="S182" s="953"/>
      <c r="T182" s="953"/>
      <c r="U182" s="953"/>
      <c r="V182" s="953"/>
      <c r="W182" s="953"/>
      <c r="X182" s="953"/>
    </row>
    <row r="183" spans="1:24" x14ac:dyDescent="0.3">
      <c r="A183" s="46"/>
      <c r="B183" s="37" t="s">
        <v>580</v>
      </c>
      <c r="C183" s="66" t="s">
        <v>133</v>
      </c>
      <c r="D183" s="896"/>
      <c r="E183" s="390">
        <v>3.6891679748822598E-2</v>
      </c>
      <c r="F183" s="74"/>
      <c r="G183" s="74"/>
      <c r="H183" s="74"/>
      <c r="I183" s="74"/>
      <c r="J183" s="74"/>
      <c r="K183" s="953" t="s">
        <v>623</v>
      </c>
      <c r="L183" s="953"/>
      <c r="M183" s="953"/>
      <c r="N183" s="953"/>
      <c r="O183" s="953"/>
      <c r="P183" s="953"/>
      <c r="Q183" s="953"/>
      <c r="R183" s="953"/>
      <c r="S183" s="953"/>
      <c r="T183" s="953"/>
      <c r="U183" s="953"/>
      <c r="V183" s="953"/>
      <c r="W183" s="953"/>
      <c r="X183" s="953"/>
    </row>
    <row r="184" spans="1:24" ht="72" customHeight="1" x14ac:dyDescent="0.3">
      <c r="A184" s="1144" t="s">
        <v>111</v>
      </c>
      <c r="B184" s="971" t="s">
        <v>1444</v>
      </c>
      <c r="C184" s="972" t="s">
        <v>1</v>
      </c>
      <c r="D184" s="930"/>
      <c r="E184" s="973" t="s">
        <v>601</v>
      </c>
      <c r="F184" s="973"/>
      <c r="G184" s="973"/>
      <c r="H184" s="973"/>
      <c r="I184" s="973"/>
      <c r="J184" s="709"/>
      <c r="K184" s="953" t="s">
        <v>1424</v>
      </c>
      <c r="L184" s="953"/>
      <c r="M184" s="953"/>
      <c r="N184" s="953"/>
      <c r="O184" s="953"/>
      <c r="P184" s="953"/>
      <c r="Q184" s="953"/>
      <c r="R184" s="953"/>
      <c r="S184" s="953"/>
      <c r="T184" s="953"/>
      <c r="U184" s="953"/>
      <c r="V184" s="953"/>
      <c r="W184" s="953"/>
      <c r="X184" s="953"/>
    </row>
    <row r="185" spans="1:24" ht="54.6" customHeight="1" x14ac:dyDescent="0.3">
      <c r="A185" s="1144"/>
      <c r="B185" s="971"/>
      <c r="C185" s="972"/>
      <c r="D185" s="931"/>
      <c r="E185" s="974"/>
      <c r="F185" s="974"/>
      <c r="G185" s="974"/>
      <c r="H185" s="974"/>
      <c r="I185" s="974"/>
      <c r="J185" s="709"/>
      <c r="K185" s="953" t="s">
        <v>624</v>
      </c>
      <c r="L185" s="953"/>
      <c r="M185" s="953"/>
      <c r="N185" s="953"/>
      <c r="O185" s="953"/>
      <c r="P185" s="953"/>
      <c r="Q185" s="953"/>
      <c r="R185" s="953"/>
      <c r="S185" s="953"/>
      <c r="T185" s="953"/>
      <c r="U185" s="953"/>
      <c r="V185" s="953"/>
      <c r="W185" s="953"/>
      <c r="X185" s="953"/>
    </row>
    <row r="186" spans="1:24" x14ac:dyDescent="0.3">
      <c r="A186" s="46" t="s">
        <v>162</v>
      </c>
      <c r="B186" s="38" t="s">
        <v>625</v>
      </c>
      <c r="C186" s="66" t="s">
        <v>141</v>
      </c>
      <c r="D186" s="896"/>
      <c r="E186" s="384">
        <v>14</v>
      </c>
      <c r="F186" s="384">
        <v>29</v>
      </c>
      <c r="G186" s="384">
        <v>33</v>
      </c>
      <c r="H186" s="383" t="s">
        <v>570</v>
      </c>
      <c r="I186" s="383" t="s">
        <v>570</v>
      </c>
      <c r="J186" s="386"/>
      <c r="K186" s="953" t="s">
        <v>626</v>
      </c>
      <c r="L186" s="953"/>
      <c r="M186" s="953"/>
      <c r="N186" s="953"/>
      <c r="O186" s="953"/>
      <c r="P186" s="953"/>
      <c r="Q186" s="953"/>
      <c r="R186" s="953"/>
      <c r="S186" s="953"/>
      <c r="T186" s="953"/>
      <c r="U186" s="953"/>
      <c r="V186" s="953"/>
      <c r="W186" s="953"/>
      <c r="X186" s="953"/>
    </row>
    <row r="187" spans="1:24" x14ac:dyDescent="0.3">
      <c r="A187" s="47"/>
      <c r="B187" s="44" t="s">
        <v>627</v>
      </c>
      <c r="C187" s="42" t="s">
        <v>133</v>
      </c>
      <c r="D187" s="884"/>
      <c r="E187" s="391">
        <v>0.27</v>
      </c>
      <c r="F187" s="391">
        <v>0.34</v>
      </c>
      <c r="G187" s="391">
        <v>0.27</v>
      </c>
      <c r="H187" s="399" t="s">
        <v>570</v>
      </c>
      <c r="I187" s="399" t="s">
        <v>570</v>
      </c>
      <c r="J187" s="386"/>
      <c r="K187" s="953" t="s">
        <v>628</v>
      </c>
      <c r="L187" s="953"/>
      <c r="M187" s="953"/>
      <c r="N187" s="953"/>
      <c r="O187" s="953"/>
      <c r="P187" s="953"/>
      <c r="Q187" s="953"/>
      <c r="R187" s="953"/>
      <c r="S187" s="953"/>
      <c r="T187" s="953"/>
      <c r="U187" s="953"/>
      <c r="V187" s="953"/>
      <c r="W187" s="953"/>
      <c r="X187" s="953"/>
    </row>
    <row r="188" spans="1:24" ht="14.4" customHeight="1" x14ac:dyDescent="0.3">
      <c r="A188" s="46" t="s">
        <v>629</v>
      </c>
      <c r="B188" s="38" t="s">
        <v>630</v>
      </c>
      <c r="C188" s="66" t="s">
        <v>131</v>
      </c>
      <c r="D188" s="895"/>
      <c r="E188" s="400">
        <v>1589</v>
      </c>
      <c r="F188" s="401">
        <v>2055</v>
      </c>
      <c r="G188" s="401">
        <v>2064</v>
      </c>
      <c r="H188" s="401">
        <v>636</v>
      </c>
      <c r="I188" s="401">
        <v>610</v>
      </c>
      <c r="J188" s="820"/>
      <c r="K188" s="953" t="s">
        <v>1425</v>
      </c>
      <c r="L188" s="953"/>
      <c r="M188" s="953"/>
      <c r="N188" s="953"/>
      <c r="O188" s="953"/>
      <c r="P188" s="953"/>
      <c r="Q188" s="953"/>
      <c r="R188" s="953"/>
      <c r="S188" s="953"/>
      <c r="T188" s="953"/>
      <c r="U188" s="953"/>
      <c r="V188" s="953"/>
      <c r="W188" s="953"/>
      <c r="X188" s="953"/>
    </row>
    <row r="189" spans="1:24" x14ac:dyDescent="0.3">
      <c r="A189" s="46"/>
      <c r="B189" s="38" t="s">
        <v>164</v>
      </c>
      <c r="C189" s="66" t="s">
        <v>165</v>
      </c>
      <c r="D189" s="896"/>
      <c r="E189" s="388">
        <v>75725.410423300011</v>
      </c>
      <c r="F189" s="406">
        <v>85466</v>
      </c>
      <c r="G189" s="406">
        <v>93903</v>
      </c>
      <c r="H189" s="406">
        <v>37241</v>
      </c>
      <c r="I189" s="383" t="s">
        <v>570</v>
      </c>
      <c r="J189" s="386"/>
      <c r="K189" s="953"/>
      <c r="L189" s="953"/>
      <c r="M189" s="953"/>
      <c r="N189" s="953"/>
      <c r="O189" s="953"/>
      <c r="P189" s="953"/>
      <c r="Q189" s="953"/>
      <c r="R189" s="953"/>
      <c r="S189" s="953"/>
      <c r="T189" s="953"/>
      <c r="U189" s="953"/>
      <c r="V189" s="953"/>
      <c r="W189" s="953"/>
      <c r="X189" s="953"/>
    </row>
    <row r="190" spans="1:24" ht="14.4" customHeight="1" x14ac:dyDescent="0.3">
      <c r="A190" s="46"/>
      <c r="B190" s="37" t="s">
        <v>631</v>
      </c>
      <c r="C190" s="66" t="s">
        <v>165</v>
      </c>
      <c r="D190" s="896"/>
      <c r="E190" s="389">
        <v>56.343311326860125</v>
      </c>
      <c r="F190" s="389">
        <v>63</v>
      </c>
      <c r="G190" s="389">
        <v>79</v>
      </c>
      <c r="H190" s="389">
        <v>34</v>
      </c>
      <c r="I190" s="385" t="s">
        <v>570</v>
      </c>
      <c r="J190" s="386"/>
      <c r="K190" s="953" t="s">
        <v>1426</v>
      </c>
      <c r="L190" s="953"/>
      <c r="M190" s="953"/>
      <c r="N190" s="953"/>
      <c r="O190" s="953"/>
      <c r="P190" s="953"/>
      <c r="Q190" s="953"/>
      <c r="R190" s="953"/>
      <c r="S190" s="953"/>
      <c r="T190" s="953"/>
      <c r="U190" s="953"/>
      <c r="V190" s="953"/>
      <c r="W190" s="953"/>
      <c r="X190" s="953"/>
    </row>
    <row r="191" spans="1:24" x14ac:dyDescent="0.3">
      <c r="A191" s="46"/>
      <c r="B191" s="38" t="s">
        <v>593</v>
      </c>
      <c r="C191" s="66" t="s">
        <v>165</v>
      </c>
      <c r="D191" s="896"/>
      <c r="E191" s="388">
        <v>21743.8</v>
      </c>
      <c r="F191" s="384">
        <v>23627</v>
      </c>
      <c r="G191" s="384">
        <v>38044</v>
      </c>
      <c r="H191" s="384">
        <v>13608</v>
      </c>
      <c r="I191" s="383" t="s">
        <v>570</v>
      </c>
      <c r="J191" s="386"/>
      <c r="K191" s="953"/>
      <c r="L191" s="953"/>
      <c r="M191" s="953"/>
      <c r="N191" s="953"/>
      <c r="O191" s="953"/>
      <c r="P191" s="953"/>
      <c r="Q191" s="953"/>
      <c r="R191" s="953"/>
      <c r="S191" s="953"/>
      <c r="T191" s="953"/>
      <c r="U191" s="953"/>
      <c r="V191" s="953"/>
      <c r="W191" s="953"/>
      <c r="X191" s="953"/>
    </row>
    <row r="192" spans="1:24" x14ac:dyDescent="0.3">
      <c r="A192" s="46"/>
      <c r="B192" s="38" t="s">
        <v>592</v>
      </c>
      <c r="C192" s="66" t="s">
        <v>165</v>
      </c>
      <c r="D192" s="896"/>
      <c r="E192" s="388">
        <v>902.50187129999995</v>
      </c>
      <c r="F192" s="385"/>
      <c r="G192" s="385"/>
      <c r="H192" s="385"/>
      <c r="I192" s="385"/>
      <c r="J192" s="386"/>
      <c r="K192" s="953"/>
      <c r="L192" s="953"/>
      <c r="M192" s="953"/>
      <c r="N192" s="953"/>
      <c r="O192" s="953"/>
      <c r="P192" s="953"/>
      <c r="Q192" s="953"/>
      <c r="R192" s="953"/>
      <c r="S192" s="953"/>
      <c r="T192" s="953"/>
      <c r="U192" s="953"/>
      <c r="V192" s="953"/>
      <c r="W192" s="953"/>
      <c r="X192" s="953"/>
    </row>
    <row r="193" spans="1:24" ht="26.4" x14ac:dyDescent="0.3">
      <c r="A193" s="46" t="s">
        <v>619</v>
      </c>
      <c r="B193" s="38" t="s">
        <v>632</v>
      </c>
      <c r="C193" s="66" t="s">
        <v>165</v>
      </c>
      <c r="D193" s="896"/>
      <c r="E193" s="388">
        <v>1720.125552</v>
      </c>
      <c r="F193" s="73"/>
      <c r="G193" s="73"/>
      <c r="H193" s="73"/>
      <c r="I193" s="386"/>
      <c r="J193" s="386"/>
      <c r="K193" s="953"/>
      <c r="L193" s="953"/>
      <c r="M193" s="953"/>
      <c r="N193" s="953"/>
      <c r="O193" s="953"/>
      <c r="P193" s="953"/>
      <c r="Q193" s="953"/>
      <c r="R193" s="953"/>
      <c r="S193" s="953"/>
      <c r="T193" s="953"/>
      <c r="U193" s="953"/>
      <c r="V193" s="953"/>
      <c r="W193" s="953"/>
      <c r="X193" s="953"/>
    </row>
    <row r="194" spans="1:24" x14ac:dyDescent="0.3">
      <c r="A194" s="46" t="s">
        <v>619</v>
      </c>
      <c r="B194" s="38" t="s">
        <v>594</v>
      </c>
      <c r="C194" s="66" t="s">
        <v>165</v>
      </c>
      <c r="D194" s="896"/>
      <c r="E194" s="388">
        <v>330.5</v>
      </c>
      <c r="F194" s="73"/>
      <c r="G194" s="73"/>
      <c r="H194" s="73"/>
      <c r="I194" s="386"/>
      <c r="J194" s="386"/>
      <c r="K194" s="953"/>
      <c r="L194" s="953"/>
      <c r="M194" s="953"/>
      <c r="N194" s="953"/>
      <c r="O194" s="953"/>
      <c r="P194" s="953"/>
      <c r="Q194" s="953"/>
      <c r="R194" s="953"/>
      <c r="S194" s="953"/>
      <c r="T194" s="953"/>
      <c r="U194" s="953"/>
      <c r="V194" s="953"/>
      <c r="W194" s="953"/>
      <c r="X194" s="953"/>
    </row>
    <row r="195" spans="1:24" ht="35.4" customHeight="1" x14ac:dyDescent="0.3">
      <c r="A195" s="46" t="s">
        <v>52</v>
      </c>
      <c r="B195" s="38" t="s">
        <v>633</v>
      </c>
      <c r="C195" s="66" t="s">
        <v>133</v>
      </c>
      <c r="D195" s="896"/>
      <c r="E195" s="402">
        <v>1</v>
      </c>
      <c r="F195" s="402">
        <v>1</v>
      </c>
      <c r="G195" s="402">
        <v>0.98</v>
      </c>
      <c r="H195" s="383" t="s">
        <v>570</v>
      </c>
      <c r="I195" s="383" t="s">
        <v>570</v>
      </c>
      <c r="J195" s="386"/>
      <c r="K195" s="961" t="s">
        <v>764</v>
      </c>
      <c r="L195" s="961"/>
      <c r="M195" s="961"/>
      <c r="N195" s="961"/>
      <c r="O195" s="961"/>
      <c r="P195" s="961"/>
      <c r="Q195" s="961"/>
      <c r="R195" s="961"/>
      <c r="S195" s="961"/>
      <c r="T195" s="961"/>
      <c r="U195" s="961"/>
      <c r="V195" s="961"/>
      <c r="W195" s="961"/>
      <c r="X195" s="961"/>
    </row>
    <row r="196" spans="1:24" x14ac:dyDescent="0.3">
      <c r="A196" s="46" t="s">
        <v>166</v>
      </c>
      <c r="B196" s="38" t="s">
        <v>634</v>
      </c>
      <c r="C196" s="66" t="s">
        <v>133</v>
      </c>
      <c r="D196" s="896"/>
      <c r="E196" s="402">
        <v>0.84</v>
      </c>
      <c r="F196" s="402">
        <v>0.82</v>
      </c>
      <c r="G196" s="402">
        <v>0.82</v>
      </c>
      <c r="H196" s="383" t="s">
        <v>82</v>
      </c>
      <c r="I196" s="383" t="s">
        <v>82</v>
      </c>
      <c r="J196" s="386"/>
      <c r="K196" s="953" t="s">
        <v>1240</v>
      </c>
      <c r="L196" s="953"/>
      <c r="M196" s="953"/>
      <c r="N196" s="953"/>
      <c r="O196" s="953"/>
      <c r="P196" s="953"/>
      <c r="Q196" s="953"/>
      <c r="R196" s="953"/>
      <c r="S196" s="953"/>
      <c r="T196" s="953"/>
      <c r="U196" s="953"/>
      <c r="V196" s="953"/>
      <c r="W196" s="953"/>
      <c r="X196" s="953"/>
    </row>
    <row r="197" spans="1:24" x14ac:dyDescent="0.3">
      <c r="A197" s="46"/>
      <c r="B197" s="37" t="s">
        <v>370</v>
      </c>
      <c r="C197" s="66" t="s">
        <v>371</v>
      </c>
      <c r="D197" s="896"/>
      <c r="E197" s="387">
        <v>69</v>
      </c>
      <c r="F197" s="387">
        <v>72</v>
      </c>
      <c r="G197" s="387">
        <v>75</v>
      </c>
      <c r="H197" s="383" t="s">
        <v>82</v>
      </c>
      <c r="I197" s="383" t="s">
        <v>82</v>
      </c>
      <c r="J197" s="386"/>
      <c r="K197" s="953"/>
      <c r="L197" s="953"/>
      <c r="M197" s="953"/>
      <c r="N197" s="953"/>
      <c r="O197" s="953"/>
      <c r="P197" s="953"/>
      <c r="Q197" s="953"/>
      <c r="R197" s="953"/>
      <c r="S197" s="953"/>
      <c r="T197" s="953"/>
      <c r="U197" s="953"/>
      <c r="V197" s="953"/>
      <c r="W197" s="953"/>
      <c r="X197" s="953"/>
    </row>
    <row r="198" spans="1:24" x14ac:dyDescent="0.3">
      <c r="A198" s="46"/>
      <c r="B198" s="37" t="s">
        <v>338</v>
      </c>
      <c r="C198" s="66" t="s">
        <v>371</v>
      </c>
      <c r="D198" s="896"/>
      <c r="E198" s="387">
        <v>75</v>
      </c>
      <c r="F198" s="387">
        <v>76</v>
      </c>
      <c r="G198" s="387">
        <v>78</v>
      </c>
      <c r="H198" s="383" t="s">
        <v>82</v>
      </c>
      <c r="I198" s="383" t="s">
        <v>82</v>
      </c>
      <c r="J198" s="386"/>
      <c r="K198" s="953"/>
      <c r="L198" s="953"/>
      <c r="M198" s="953"/>
      <c r="N198" s="953"/>
      <c r="O198" s="953"/>
      <c r="P198" s="953"/>
      <c r="Q198" s="953"/>
      <c r="R198" s="953"/>
      <c r="S198" s="953"/>
      <c r="T198" s="953"/>
      <c r="U198" s="953"/>
      <c r="V198" s="953"/>
      <c r="W198" s="953"/>
      <c r="X198" s="953"/>
    </row>
    <row r="199" spans="1:24" x14ac:dyDescent="0.3">
      <c r="A199" s="46"/>
      <c r="B199" s="37" t="s">
        <v>339</v>
      </c>
      <c r="C199" s="66" t="s">
        <v>371</v>
      </c>
      <c r="D199" s="896"/>
      <c r="E199" s="387">
        <v>62</v>
      </c>
      <c r="F199" s="387">
        <v>64</v>
      </c>
      <c r="G199" s="387">
        <v>66</v>
      </c>
      <c r="H199" s="383" t="s">
        <v>82</v>
      </c>
      <c r="I199" s="383" t="s">
        <v>82</v>
      </c>
      <c r="J199" s="386"/>
      <c r="K199" s="953"/>
      <c r="L199" s="953"/>
      <c r="M199" s="953"/>
      <c r="N199" s="953"/>
      <c r="O199" s="953"/>
      <c r="P199" s="953"/>
      <c r="Q199" s="953"/>
      <c r="R199" s="953"/>
      <c r="S199" s="953"/>
      <c r="T199" s="953"/>
      <c r="U199" s="953"/>
      <c r="V199" s="953"/>
      <c r="W199" s="953"/>
      <c r="X199" s="953"/>
    </row>
    <row r="200" spans="1:24" x14ac:dyDescent="0.3">
      <c r="A200" s="46"/>
      <c r="B200" s="37" t="s">
        <v>340</v>
      </c>
      <c r="C200" s="66" t="s">
        <v>371</v>
      </c>
      <c r="D200" s="896"/>
      <c r="E200" s="387">
        <v>60</v>
      </c>
      <c r="F200" s="387">
        <v>62</v>
      </c>
      <c r="G200" s="387">
        <v>66</v>
      </c>
      <c r="H200" s="383" t="s">
        <v>82</v>
      </c>
      <c r="I200" s="383" t="s">
        <v>82</v>
      </c>
      <c r="J200" s="386"/>
      <c r="K200" s="953"/>
      <c r="L200" s="953"/>
      <c r="M200" s="953"/>
      <c r="N200" s="953"/>
      <c r="O200" s="953"/>
      <c r="P200" s="953"/>
      <c r="Q200" s="953"/>
      <c r="R200" s="953"/>
      <c r="S200" s="953"/>
      <c r="T200" s="953"/>
      <c r="U200" s="953"/>
      <c r="V200" s="953"/>
      <c r="W200" s="953"/>
      <c r="X200" s="953"/>
    </row>
    <row r="201" spans="1:24" x14ac:dyDescent="0.3">
      <c r="A201" s="46"/>
      <c r="B201" s="37" t="s">
        <v>341</v>
      </c>
      <c r="C201" s="66" t="s">
        <v>371</v>
      </c>
      <c r="D201" s="896"/>
      <c r="E201" s="387">
        <v>63</v>
      </c>
      <c r="F201" s="387">
        <v>66</v>
      </c>
      <c r="G201" s="387">
        <v>69</v>
      </c>
      <c r="H201" s="383" t="s">
        <v>82</v>
      </c>
      <c r="I201" s="383" t="s">
        <v>82</v>
      </c>
      <c r="J201" s="386"/>
      <c r="K201" s="953"/>
      <c r="L201" s="953"/>
      <c r="M201" s="953"/>
      <c r="N201" s="953"/>
      <c r="O201" s="953"/>
      <c r="P201" s="953"/>
      <c r="Q201" s="953"/>
      <c r="R201" s="953"/>
      <c r="S201" s="953"/>
      <c r="T201" s="953"/>
      <c r="U201" s="953"/>
      <c r="V201" s="953"/>
      <c r="W201" s="953"/>
      <c r="X201" s="953"/>
    </row>
    <row r="202" spans="1:24" x14ac:dyDescent="0.3">
      <c r="A202" s="46"/>
      <c r="B202" s="37" t="s">
        <v>372</v>
      </c>
      <c r="C202" s="66" t="s">
        <v>371</v>
      </c>
      <c r="D202" s="896"/>
      <c r="E202" s="387">
        <v>73</v>
      </c>
      <c r="F202" s="387">
        <v>75</v>
      </c>
      <c r="G202" s="387">
        <v>77</v>
      </c>
      <c r="H202" s="383" t="s">
        <v>82</v>
      </c>
      <c r="I202" s="383" t="s">
        <v>82</v>
      </c>
      <c r="J202" s="386"/>
      <c r="K202" s="953"/>
      <c r="L202" s="953"/>
      <c r="M202" s="953"/>
      <c r="N202" s="953"/>
      <c r="O202" s="953"/>
      <c r="P202" s="953"/>
      <c r="Q202" s="953"/>
      <c r="R202" s="953"/>
      <c r="S202" s="953"/>
      <c r="T202" s="953"/>
      <c r="U202" s="953"/>
      <c r="V202" s="953"/>
      <c r="W202" s="953"/>
      <c r="X202" s="953"/>
    </row>
    <row r="203" spans="1:24" x14ac:dyDescent="0.3">
      <c r="A203" s="75"/>
      <c r="B203" s="37" t="s">
        <v>373</v>
      </c>
      <c r="C203" s="66" t="s">
        <v>371</v>
      </c>
      <c r="D203" s="932"/>
      <c r="E203" s="387">
        <v>76</v>
      </c>
      <c r="F203" s="74">
        <v>78</v>
      </c>
      <c r="G203" s="74">
        <v>80</v>
      </c>
      <c r="H203" s="383" t="s">
        <v>82</v>
      </c>
      <c r="I203" s="383" t="s">
        <v>82</v>
      </c>
      <c r="J203" s="386"/>
      <c r="K203" s="953"/>
      <c r="L203" s="953"/>
      <c r="M203" s="953"/>
      <c r="N203" s="953"/>
      <c r="O203" s="953"/>
      <c r="P203" s="953"/>
      <c r="Q203" s="953"/>
      <c r="R203" s="953"/>
      <c r="S203" s="953"/>
      <c r="T203" s="953"/>
      <c r="U203" s="953"/>
      <c r="V203" s="953"/>
      <c r="W203" s="953"/>
      <c r="X203" s="953"/>
    </row>
    <row r="204" spans="1:24" x14ac:dyDescent="0.3">
      <c r="A204" s="46" t="s">
        <v>168</v>
      </c>
      <c r="B204" s="38" t="s">
        <v>635</v>
      </c>
      <c r="C204" s="66" t="s">
        <v>133</v>
      </c>
      <c r="D204" s="896"/>
      <c r="E204" s="403">
        <v>0.4</v>
      </c>
      <c r="F204" s="403">
        <v>0.33</v>
      </c>
      <c r="G204" s="403">
        <v>0.44</v>
      </c>
      <c r="H204" s="403">
        <v>0.33</v>
      </c>
      <c r="I204" s="383" t="s">
        <v>570</v>
      </c>
      <c r="J204" s="386"/>
      <c r="K204" s="953" t="s">
        <v>1427</v>
      </c>
      <c r="L204" s="953"/>
      <c r="M204" s="953"/>
      <c r="N204" s="953"/>
      <c r="O204" s="953"/>
      <c r="P204" s="953"/>
      <c r="Q204" s="953"/>
      <c r="R204" s="953"/>
      <c r="S204" s="953"/>
      <c r="T204" s="953"/>
      <c r="U204" s="953"/>
      <c r="V204" s="953"/>
      <c r="W204" s="953"/>
      <c r="X204" s="953"/>
    </row>
    <row r="205" spans="1:24" x14ac:dyDescent="0.3">
      <c r="A205" s="46" t="s">
        <v>168</v>
      </c>
      <c r="B205" s="38" t="s">
        <v>636</v>
      </c>
      <c r="C205" s="66" t="s">
        <v>133</v>
      </c>
      <c r="D205" s="896"/>
      <c r="E205" s="404">
        <v>0.38</v>
      </c>
      <c r="F205" s="403">
        <v>0.5</v>
      </c>
      <c r="G205" s="403">
        <v>0.5</v>
      </c>
      <c r="H205" s="405">
        <v>0.37</v>
      </c>
      <c r="I205" s="383" t="s">
        <v>570</v>
      </c>
      <c r="J205" s="386"/>
      <c r="K205" s="953" t="s">
        <v>1428</v>
      </c>
      <c r="L205" s="953"/>
      <c r="M205" s="953"/>
      <c r="N205" s="953"/>
      <c r="O205" s="953"/>
      <c r="P205" s="953"/>
      <c r="Q205" s="953"/>
      <c r="R205" s="953"/>
      <c r="S205" s="953"/>
      <c r="T205" s="953"/>
      <c r="U205" s="953"/>
      <c r="V205" s="953"/>
      <c r="W205" s="953"/>
      <c r="X205" s="953"/>
    </row>
    <row r="206" spans="1:24" x14ac:dyDescent="0.3">
      <c r="A206" s="46" t="s">
        <v>167</v>
      </c>
      <c r="B206" s="38" t="s">
        <v>637</v>
      </c>
      <c r="C206" s="66" t="s">
        <v>133</v>
      </c>
      <c r="D206" s="896"/>
      <c r="E206" s="403">
        <v>0.12</v>
      </c>
      <c r="F206" s="403">
        <v>0.35</v>
      </c>
      <c r="G206" s="403">
        <v>0.28999999999999998</v>
      </c>
      <c r="H206" s="383" t="s">
        <v>570</v>
      </c>
      <c r="I206" s="383" t="s">
        <v>570</v>
      </c>
      <c r="J206" s="386"/>
      <c r="K206" s="953" t="s">
        <v>1429</v>
      </c>
      <c r="L206" s="953"/>
      <c r="M206" s="953"/>
      <c r="N206" s="953"/>
      <c r="O206" s="953"/>
      <c r="P206" s="953"/>
      <c r="Q206" s="953"/>
      <c r="R206" s="953"/>
      <c r="S206" s="953"/>
      <c r="T206" s="953"/>
      <c r="U206" s="953"/>
      <c r="V206" s="953"/>
      <c r="W206" s="953"/>
      <c r="X206" s="953"/>
    </row>
    <row r="207" spans="1:24" x14ac:dyDescent="0.3">
      <c r="A207" s="46" t="s">
        <v>167</v>
      </c>
      <c r="B207" s="38" t="s">
        <v>638</v>
      </c>
      <c r="C207" s="66" t="s">
        <v>133</v>
      </c>
      <c r="D207" s="896"/>
      <c r="E207" s="403">
        <v>0.27</v>
      </c>
      <c r="F207" s="403">
        <v>0.2</v>
      </c>
      <c r="G207" s="403">
        <v>0.18</v>
      </c>
      <c r="H207" s="383" t="s">
        <v>570</v>
      </c>
      <c r="I207" s="383" t="s">
        <v>570</v>
      </c>
      <c r="J207" s="386"/>
      <c r="K207" s="953" t="s">
        <v>639</v>
      </c>
      <c r="L207" s="953"/>
      <c r="M207" s="953"/>
      <c r="N207" s="953"/>
      <c r="O207" s="953"/>
      <c r="P207" s="953"/>
      <c r="Q207" s="953"/>
      <c r="R207" s="953"/>
      <c r="S207" s="953"/>
      <c r="T207" s="953"/>
      <c r="U207" s="953"/>
      <c r="V207" s="953"/>
      <c r="W207" s="953"/>
      <c r="X207" s="953"/>
    </row>
    <row r="208" spans="1:24" x14ac:dyDescent="0.3">
      <c r="A208" s="46" t="s">
        <v>167</v>
      </c>
      <c r="B208" s="38" t="s">
        <v>640</v>
      </c>
      <c r="C208" s="66" t="s">
        <v>133</v>
      </c>
      <c r="D208" s="896"/>
      <c r="E208" s="403">
        <v>0.28999999999999998</v>
      </c>
      <c r="F208" s="403">
        <v>0.28999999999999998</v>
      </c>
      <c r="G208" s="403">
        <v>0.3</v>
      </c>
      <c r="H208" s="383" t="s">
        <v>570</v>
      </c>
      <c r="I208" s="383" t="s">
        <v>570</v>
      </c>
      <c r="J208" s="386"/>
      <c r="K208" s="953" t="s">
        <v>641</v>
      </c>
      <c r="L208" s="953"/>
      <c r="M208" s="953"/>
      <c r="N208" s="953"/>
      <c r="O208" s="953"/>
      <c r="P208" s="953"/>
      <c r="Q208" s="953"/>
      <c r="R208" s="953"/>
      <c r="S208" s="953"/>
      <c r="T208" s="953"/>
      <c r="U208" s="953"/>
      <c r="V208" s="953"/>
      <c r="W208" s="953"/>
      <c r="X208" s="953"/>
    </row>
    <row r="209" spans="1:24" x14ac:dyDescent="0.3">
      <c r="A209" s="46" t="s">
        <v>167</v>
      </c>
      <c r="B209" s="38" t="s">
        <v>642</v>
      </c>
      <c r="C209" s="66" t="s">
        <v>133</v>
      </c>
      <c r="D209" s="896"/>
      <c r="E209" s="403">
        <v>0.26</v>
      </c>
      <c r="F209" s="403">
        <v>0.25</v>
      </c>
      <c r="G209" s="403">
        <v>0.23</v>
      </c>
      <c r="H209" s="383" t="s">
        <v>570</v>
      </c>
      <c r="I209" s="383" t="s">
        <v>570</v>
      </c>
      <c r="J209" s="386"/>
      <c r="K209" s="953" t="s">
        <v>1430</v>
      </c>
      <c r="L209" s="953"/>
      <c r="M209" s="953"/>
      <c r="N209" s="953"/>
      <c r="O209" s="953"/>
      <c r="P209" s="953"/>
      <c r="Q209" s="953"/>
      <c r="R209" s="953"/>
      <c r="S209" s="953"/>
      <c r="T209" s="953"/>
      <c r="U209" s="953"/>
      <c r="V209" s="953"/>
      <c r="W209" s="953"/>
      <c r="X209" s="953"/>
    </row>
    <row r="210" spans="1:24" x14ac:dyDescent="0.3">
      <c r="A210" s="46"/>
      <c r="B210" s="38" t="s">
        <v>643</v>
      </c>
      <c r="C210" s="66" t="s">
        <v>133</v>
      </c>
      <c r="D210" s="896"/>
      <c r="E210" s="403">
        <v>0.28000000000000003</v>
      </c>
      <c r="F210" s="413"/>
      <c r="G210" s="413"/>
      <c r="H210" s="413"/>
      <c r="I210" s="413"/>
      <c r="J210" s="810"/>
      <c r="K210" s="953" t="s">
        <v>644</v>
      </c>
      <c r="L210" s="953"/>
      <c r="M210" s="953"/>
      <c r="N210" s="953"/>
      <c r="O210" s="953"/>
      <c r="P210" s="953"/>
      <c r="Q210" s="953"/>
      <c r="R210" s="953"/>
      <c r="S210" s="953"/>
      <c r="T210" s="953"/>
      <c r="U210" s="953"/>
      <c r="V210" s="953"/>
      <c r="W210" s="953"/>
      <c r="X210" s="953"/>
    </row>
    <row r="211" spans="1:24" x14ac:dyDescent="0.3">
      <c r="A211" s="46"/>
      <c r="B211" s="37" t="s">
        <v>527</v>
      </c>
      <c r="C211" s="66" t="s">
        <v>480</v>
      </c>
      <c r="D211" s="896"/>
      <c r="E211" s="387">
        <v>138</v>
      </c>
      <c r="F211" s="74"/>
      <c r="G211" s="74"/>
      <c r="H211" s="74"/>
      <c r="I211" s="74"/>
      <c r="J211" s="74"/>
      <c r="K211" s="953"/>
      <c r="L211" s="953"/>
      <c r="M211" s="953"/>
      <c r="N211" s="953"/>
      <c r="O211" s="953"/>
      <c r="P211" s="953"/>
      <c r="Q211" s="953"/>
      <c r="R211" s="953"/>
      <c r="S211" s="953"/>
      <c r="T211" s="953"/>
      <c r="U211" s="953"/>
      <c r="V211" s="953"/>
      <c r="W211" s="953"/>
      <c r="X211" s="953"/>
    </row>
    <row r="212" spans="1:24" x14ac:dyDescent="0.3">
      <c r="A212" s="46"/>
      <c r="B212" s="37" t="s">
        <v>528</v>
      </c>
      <c r="C212" s="66" t="s">
        <v>480</v>
      </c>
      <c r="D212" s="896"/>
      <c r="E212" s="494">
        <v>352</v>
      </c>
      <c r="F212" s="74"/>
      <c r="G212" s="74"/>
      <c r="H212" s="74"/>
      <c r="I212" s="74"/>
      <c r="J212" s="74"/>
      <c r="K212" s="953"/>
      <c r="L212" s="953"/>
      <c r="M212" s="953"/>
      <c r="N212" s="953"/>
      <c r="O212" s="953"/>
      <c r="P212" s="953"/>
      <c r="Q212" s="953"/>
      <c r="R212" s="953"/>
      <c r="S212" s="953"/>
      <c r="T212" s="953"/>
      <c r="U212" s="953"/>
      <c r="V212" s="953"/>
      <c r="W212" s="953"/>
      <c r="X212" s="953"/>
    </row>
    <row r="213" spans="1:24" ht="15.6" customHeight="1" x14ac:dyDescent="0.3">
      <c r="A213" s="610" t="s">
        <v>645</v>
      </c>
      <c r="B213" s="745" t="s">
        <v>646</v>
      </c>
      <c r="C213" s="611" t="s">
        <v>582</v>
      </c>
      <c r="D213" s="910"/>
      <c r="E213" s="746">
        <v>1</v>
      </c>
      <c r="F213" s="965"/>
      <c r="G213" s="965"/>
      <c r="H213" s="965"/>
      <c r="I213" s="965"/>
      <c r="J213" s="708"/>
      <c r="K213" s="959" t="s">
        <v>1094</v>
      </c>
      <c r="L213" s="959"/>
      <c r="M213" s="959"/>
      <c r="N213" s="959"/>
      <c r="O213" s="959"/>
      <c r="P213" s="959"/>
      <c r="Q213" s="959"/>
      <c r="R213" s="959"/>
      <c r="S213" s="959"/>
      <c r="T213" s="959"/>
      <c r="U213" s="959"/>
      <c r="V213" s="959"/>
      <c r="W213" s="959"/>
      <c r="X213" s="959"/>
    </row>
    <row r="214" spans="1:24" x14ac:dyDescent="0.3">
      <c r="A214" s="69"/>
      <c r="B214" s="72"/>
      <c r="C214" s="66"/>
      <c r="D214" s="69"/>
      <c r="E214" s="73"/>
      <c r="F214" s="74"/>
      <c r="G214" s="74"/>
      <c r="H214" s="74"/>
      <c r="I214" s="74"/>
      <c r="J214" s="74"/>
      <c r="K214" s="19"/>
      <c r="L214" s="19"/>
      <c r="M214" s="19"/>
      <c r="N214" s="19"/>
      <c r="O214" s="19"/>
      <c r="P214" s="19"/>
      <c r="Q214" s="19"/>
      <c r="R214" s="19"/>
      <c r="S214" s="19"/>
      <c r="T214" s="19"/>
      <c r="U214" s="19"/>
      <c r="V214" s="19"/>
      <c r="W214" s="19"/>
      <c r="X214" s="19"/>
    </row>
    <row r="215" spans="1:24" ht="15.6" thickBot="1" x14ac:dyDescent="0.35">
      <c r="A215" s="35" t="s">
        <v>455</v>
      </c>
      <c r="B215" s="34"/>
      <c r="C215" s="31" t="s">
        <v>130</v>
      </c>
      <c r="D215" s="950">
        <v>2023</v>
      </c>
      <c r="E215" s="950"/>
      <c r="F215" s="39">
        <v>2022</v>
      </c>
      <c r="G215" s="39">
        <v>2021</v>
      </c>
      <c r="H215" s="39">
        <v>2020</v>
      </c>
      <c r="I215" s="39">
        <v>2019</v>
      </c>
      <c r="J215" s="33"/>
      <c r="K215" s="549"/>
      <c r="L215" s="19"/>
      <c r="M215" s="19"/>
      <c r="N215" s="19"/>
      <c r="O215" s="19"/>
      <c r="P215" s="19"/>
      <c r="Q215" s="19"/>
      <c r="R215" s="19"/>
      <c r="S215" s="19"/>
      <c r="T215" s="19"/>
      <c r="U215" s="19"/>
      <c r="V215" s="19"/>
      <c r="W215" s="19"/>
      <c r="X215" s="19"/>
    </row>
    <row r="216" spans="1:24" ht="27" x14ac:dyDescent="0.3">
      <c r="A216" s="46" t="s">
        <v>55</v>
      </c>
      <c r="B216" s="38" t="s">
        <v>696</v>
      </c>
      <c r="C216" s="66" t="s">
        <v>141</v>
      </c>
      <c r="D216" s="895"/>
      <c r="E216" s="73">
        <v>0</v>
      </c>
      <c r="F216" s="33">
        <v>0</v>
      </c>
      <c r="G216" s="33">
        <v>0</v>
      </c>
      <c r="H216" s="33">
        <v>0</v>
      </c>
      <c r="I216" s="33">
        <v>0</v>
      </c>
      <c r="J216" s="33"/>
      <c r="K216" s="953" t="s">
        <v>1095</v>
      </c>
      <c r="L216" s="953"/>
      <c r="M216" s="953"/>
      <c r="N216" s="953"/>
      <c r="O216" s="953"/>
      <c r="P216" s="953"/>
      <c r="Q216" s="953"/>
      <c r="R216" s="953"/>
      <c r="S216" s="953"/>
      <c r="T216" s="953"/>
      <c r="U216" s="953"/>
      <c r="V216" s="953"/>
      <c r="W216" s="953"/>
      <c r="X216" s="953"/>
    </row>
    <row r="217" spans="1:24" ht="27" x14ac:dyDescent="0.3">
      <c r="A217" s="46" t="s">
        <v>56</v>
      </c>
      <c r="B217" s="38" t="s">
        <v>1097</v>
      </c>
      <c r="C217" s="66" t="s">
        <v>133</v>
      </c>
      <c r="D217" s="896"/>
      <c r="E217" s="402">
        <v>1</v>
      </c>
      <c r="F217" s="952"/>
      <c r="G217" s="952"/>
      <c r="H217" s="952"/>
      <c r="I217" s="952"/>
      <c r="J217" s="821"/>
      <c r="K217" s="953" t="s">
        <v>1096</v>
      </c>
      <c r="L217" s="953"/>
      <c r="M217" s="953"/>
      <c r="N217" s="953"/>
      <c r="O217" s="953"/>
      <c r="P217" s="953"/>
      <c r="Q217" s="953"/>
      <c r="R217" s="953"/>
      <c r="S217" s="953"/>
      <c r="T217" s="953"/>
      <c r="U217" s="953"/>
      <c r="V217" s="953"/>
      <c r="W217" s="953"/>
      <c r="X217" s="953"/>
    </row>
    <row r="218" spans="1:24" ht="68.400000000000006" customHeight="1" x14ac:dyDescent="0.3">
      <c r="A218" s="46" t="s">
        <v>57</v>
      </c>
      <c r="B218" s="38" t="s">
        <v>1099</v>
      </c>
      <c r="C218" s="66" t="s">
        <v>1</v>
      </c>
      <c r="D218" s="896"/>
      <c r="E218" s="956" t="s">
        <v>770</v>
      </c>
      <c r="F218" s="956"/>
      <c r="G218" s="956"/>
      <c r="H218" s="956"/>
      <c r="I218" s="956"/>
      <c r="J218" s="812"/>
      <c r="K218" s="953" t="s">
        <v>1098</v>
      </c>
      <c r="L218" s="953"/>
      <c r="M218" s="953"/>
      <c r="N218" s="953"/>
      <c r="O218" s="953"/>
      <c r="P218" s="953"/>
      <c r="Q218" s="953"/>
      <c r="R218" s="953"/>
      <c r="S218" s="953"/>
      <c r="T218" s="953"/>
      <c r="U218" s="953"/>
      <c r="V218" s="953"/>
      <c r="W218" s="953"/>
      <c r="X218" s="953"/>
    </row>
    <row r="219" spans="1:24" x14ac:dyDescent="0.3">
      <c r="A219" s="69"/>
      <c r="B219" s="37" t="s">
        <v>697</v>
      </c>
      <c r="C219" s="66" t="s">
        <v>1</v>
      </c>
      <c r="D219" s="879"/>
      <c r="E219" s="954" t="s">
        <v>702</v>
      </c>
      <c r="F219" s="954"/>
      <c r="G219" s="954"/>
      <c r="H219" s="954"/>
      <c r="I219" s="954"/>
      <c r="J219" s="563"/>
      <c r="K219" s="953"/>
      <c r="L219" s="953"/>
      <c r="M219" s="953"/>
      <c r="N219" s="953"/>
      <c r="O219" s="953"/>
      <c r="P219" s="953"/>
      <c r="Q219" s="953"/>
      <c r="R219" s="953"/>
      <c r="S219" s="953"/>
      <c r="T219" s="953"/>
      <c r="U219" s="953"/>
      <c r="V219" s="953"/>
      <c r="W219" s="953"/>
      <c r="X219" s="953"/>
    </row>
    <row r="220" spans="1:24" x14ac:dyDescent="0.3">
      <c r="A220" s="69"/>
      <c r="B220" s="37" t="s">
        <v>698</v>
      </c>
      <c r="C220" s="66" t="s">
        <v>1</v>
      </c>
      <c r="D220" s="879"/>
      <c r="E220" s="954" t="s">
        <v>700</v>
      </c>
      <c r="F220" s="954"/>
      <c r="G220" s="954"/>
      <c r="H220" s="954"/>
      <c r="I220" s="954"/>
      <c r="J220" s="563"/>
      <c r="K220" s="953"/>
      <c r="L220" s="953"/>
      <c r="M220" s="953"/>
      <c r="N220" s="953"/>
      <c r="O220" s="953"/>
      <c r="P220" s="953"/>
      <c r="Q220" s="953"/>
      <c r="R220" s="953"/>
      <c r="S220" s="953"/>
      <c r="T220" s="953"/>
      <c r="U220" s="953"/>
      <c r="V220" s="953"/>
      <c r="W220" s="953"/>
      <c r="X220" s="953"/>
    </row>
    <row r="221" spans="1:24" x14ac:dyDescent="0.3">
      <c r="A221" s="56"/>
      <c r="B221" s="44" t="s">
        <v>699</v>
      </c>
      <c r="C221" s="42" t="s">
        <v>1</v>
      </c>
      <c r="D221" s="880"/>
      <c r="E221" s="955" t="s">
        <v>701</v>
      </c>
      <c r="F221" s="955"/>
      <c r="G221" s="955"/>
      <c r="H221" s="955"/>
      <c r="I221" s="955"/>
      <c r="J221" s="822"/>
      <c r="K221" s="957"/>
      <c r="L221" s="957"/>
      <c r="M221" s="957"/>
      <c r="N221" s="957"/>
      <c r="O221" s="957"/>
      <c r="P221" s="957"/>
      <c r="Q221" s="957"/>
      <c r="R221" s="957"/>
      <c r="S221" s="957"/>
      <c r="T221" s="957"/>
      <c r="U221" s="957"/>
      <c r="V221" s="957"/>
      <c r="W221" s="957"/>
      <c r="X221" s="957"/>
    </row>
    <row r="222" spans="1:24" x14ac:dyDescent="0.3">
      <c r="A222" s="69"/>
      <c r="C222" s="66"/>
      <c r="D222" s="37"/>
      <c r="E222" s="563"/>
      <c r="F222" s="563"/>
      <c r="G222" s="563"/>
      <c r="H222" s="563"/>
      <c r="I222" s="563"/>
      <c r="J222" s="563"/>
      <c r="K222" s="562"/>
      <c r="L222" s="562"/>
      <c r="M222" s="562"/>
      <c r="N222" s="562"/>
      <c r="O222" s="562"/>
      <c r="P222" s="562"/>
      <c r="Q222" s="562"/>
      <c r="R222" s="562"/>
      <c r="S222" s="562"/>
      <c r="T222" s="562"/>
      <c r="U222" s="562"/>
      <c r="V222" s="562"/>
      <c r="W222" s="562"/>
      <c r="X222" s="562"/>
    </row>
    <row r="223" spans="1:24" ht="15.6" thickBot="1" x14ac:dyDescent="0.35">
      <c r="A223" s="35" t="s">
        <v>344</v>
      </c>
      <c r="B223" s="34"/>
      <c r="C223" s="31" t="s">
        <v>130</v>
      </c>
      <c r="D223" s="950">
        <v>2023</v>
      </c>
      <c r="E223" s="950"/>
      <c r="F223" s="39">
        <v>2022</v>
      </c>
      <c r="G223" s="39">
        <v>2021</v>
      </c>
      <c r="H223" s="39">
        <v>2020</v>
      </c>
      <c r="I223" s="39">
        <v>2019</v>
      </c>
      <c r="J223" s="33"/>
      <c r="K223" s="549"/>
      <c r="L223" s="19"/>
      <c r="M223" s="19"/>
      <c r="N223" s="19"/>
      <c r="O223" s="19"/>
      <c r="P223" s="19"/>
      <c r="Q223" s="19"/>
      <c r="R223" s="19"/>
      <c r="S223" s="19"/>
      <c r="T223" s="19"/>
      <c r="U223" s="19"/>
      <c r="V223" s="19"/>
      <c r="W223" s="19"/>
      <c r="X223" s="19"/>
    </row>
    <row r="224" spans="1:24" x14ac:dyDescent="0.3">
      <c r="A224" s="46" t="s">
        <v>41</v>
      </c>
      <c r="B224" s="38" t="s">
        <v>1100</v>
      </c>
      <c r="C224" s="66" t="s">
        <v>131</v>
      </c>
      <c r="D224" s="895"/>
      <c r="E224" s="388">
        <v>2232779</v>
      </c>
      <c r="F224" s="450">
        <v>2460086</v>
      </c>
      <c r="G224" s="450">
        <v>2104917</v>
      </c>
      <c r="H224" s="450">
        <v>2072650</v>
      </c>
      <c r="I224" s="450">
        <v>1671331</v>
      </c>
      <c r="J224" s="804"/>
      <c r="K224" s="953" t="s">
        <v>1431</v>
      </c>
      <c r="L224" s="953"/>
      <c r="M224" s="953"/>
      <c r="N224" s="953"/>
      <c r="O224" s="953"/>
      <c r="P224" s="953"/>
      <c r="Q224" s="953"/>
      <c r="R224" s="953"/>
      <c r="S224" s="953"/>
      <c r="T224" s="953"/>
      <c r="U224" s="953"/>
      <c r="V224" s="953"/>
      <c r="W224" s="953"/>
      <c r="X224" s="953"/>
    </row>
    <row r="225" spans="1:24" x14ac:dyDescent="0.3">
      <c r="A225" s="46"/>
      <c r="B225" s="38" t="s">
        <v>1101</v>
      </c>
      <c r="C225" s="66" t="s">
        <v>131</v>
      </c>
      <c r="D225" s="896"/>
      <c r="E225" s="466">
        <v>620560</v>
      </c>
      <c r="F225" s="450">
        <v>706384</v>
      </c>
      <c r="G225" s="450">
        <v>609073</v>
      </c>
      <c r="H225" s="450">
        <v>571538</v>
      </c>
      <c r="I225" s="450">
        <v>377093</v>
      </c>
      <c r="J225" s="804"/>
      <c r="K225" s="953" t="s">
        <v>1432</v>
      </c>
      <c r="L225" s="953"/>
      <c r="M225" s="953"/>
      <c r="N225" s="953"/>
      <c r="O225" s="953"/>
      <c r="P225" s="953"/>
      <c r="Q225" s="953"/>
      <c r="R225" s="953"/>
      <c r="S225" s="953"/>
      <c r="T225" s="953"/>
      <c r="U225" s="953"/>
      <c r="V225" s="953"/>
      <c r="W225" s="953"/>
      <c r="X225" s="953"/>
    </row>
    <row r="226" spans="1:24" ht="14.4" customHeight="1" x14ac:dyDescent="0.3">
      <c r="A226" s="46" t="s">
        <v>41</v>
      </c>
      <c r="B226" s="38" t="s">
        <v>763</v>
      </c>
      <c r="C226" s="66" t="s">
        <v>131</v>
      </c>
      <c r="D226" s="896"/>
      <c r="E226" s="388">
        <v>179547.157668106</v>
      </c>
      <c r="F226" s="451">
        <v>122603</v>
      </c>
      <c r="G226" s="451">
        <v>117362</v>
      </c>
      <c r="H226" s="451">
        <v>114407</v>
      </c>
      <c r="I226" s="451">
        <v>73875</v>
      </c>
      <c r="J226" s="823"/>
      <c r="K226" s="953" t="s">
        <v>1433</v>
      </c>
      <c r="L226" s="953"/>
      <c r="M226" s="953"/>
      <c r="N226" s="953"/>
      <c r="O226" s="953"/>
      <c r="P226" s="953"/>
      <c r="Q226" s="953"/>
      <c r="R226" s="953"/>
      <c r="S226" s="953"/>
      <c r="T226" s="953"/>
      <c r="U226" s="953"/>
      <c r="V226" s="953"/>
      <c r="W226" s="953"/>
      <c r="X226" s="953"/>
    </row>
    <row r="227" spans="1:24" x14ac:dyDescent="0.3">
      <c r="A227" s="46"/>
      <c r="B227" s="38" t="s">
        <v>1102</v>
      </c>
      <c r="C227" s="66" t="s">
        <v>131</v>
      </c>
      <c r="D227" s="896"/>
      <c r="E227" s="432">
        <v>656959</v>
      </c>
      <c r="F227" s="450">
        <v>638209</v>
      </c>
      <c r="G227" s="450">
        <v>562763</v>
      </c>
      <c r="H227" s="450">
        <v>683614</v>
      </c>
      <c r="I227" s="450">
        <v>619854</v>
      </c>
      <c r="J227" s="804"/>
      <c r="K227" s="953" t="s">
        <v>1434</v>
      </c>
      <c r="L227" s="953"/>
      <c r="M227" s="953"/>
      <c r="N227" s="953"/>
      <c r="O227" s="953"/>
      <c r="P227" s="953"/>
      <c r="Q227" s="953"/>
      <c r="R227" s="953"/>
      <c r="S227" s="953"/>
      <c r="T227" s="953"/>
      <c r="U227" s="953"/>
      <c r="V227" s="953"/>
      <c r="W227" s="953"/>
      <c r="X227" s="953"/>
    </row>
    <row r="228" spans="1:24" x14ac:dyDescent="0.3">
      <c r="A228" s="46"/>
      <c r="B228" s="38" t="s">
        <v>1103</v>
      </c>
      <c r="C228" s="66" t="s">
        <v>131</v>
      </c>
      <c r="D228" s="896"/>
      <c r="E228" s="1145">
        <v>143554</v>
      </c>
      <c r="F228" s="450">
        <v>203376</v>
      </c>
      <c r="G228" s="450">
        <v>84410</v>
      </c>
      <c r="H228" s="450">
        <v>85737</v>
      </c>
      <c r="I228" s="450">
        <v>44545</v>
      </c>
      <c r="J228" s="804"/>
      <c r="K228" s="953" t="s">
        <v>1108</v>
      </c>
      <c r="L228" s="953"/>
      <c r="M228" s="953"/>
      <c r="N228" s="953"/>
      <c r="O228" s="953"/>
      <c r="P228" s="953"/>
      <c r="Q228" s="953"/>
      <c r="R228" s="953"/>
      <c r="S228" s="953"/>
      <c r="T228" s="953"/>
      <c r="U228" s="953"/>
      <c r="V228" s="953"/>
      <c r="W228" s="953"/>
      <c r="X228" s="953"/>
    </row>
    <row r="229" spans="1:24" x14ac:dyDescent="0.3">
      <c r="A229" s="69"/>
      <c r="B229" s="38" t="s">
        <v>345</v>
      </c>
      <c r="C229" s="66" t="s">
        <v>131</v>
      </c>
      <c r="D229" s="879"/>
      <c r="E229" s="433">
        <v>4902.2928644903095</v>
      </c>
      <c r="F229" s="466">
        <v>3195</v>
      </c>
      <c r="G229" s="466">
        <v>2735</v>
      </c>
      <c r="H229" s="466">
        <v>1116</v>
      </c>
      <c r="I229" s="545">
        <v>964</v>
      </c>
      <c r="J229" s="810"/>
      <c r="K229" s="953"/>
      <c r="L229" s="953"/>
      <c r="M229" s="953"/>
      <c r="N229" s="953"/>
      <c r="O229" s="953"/>
      <c r="P229" s="953"/>
      <c r="Q229" s="953"/>
      <c r="R229" s="953"/>
      <c r="S229" s="953"/>
      <c r="T229" s="953"/>
      <c r="U229" s="953"/>
      <c r="V229" s="953"/>
      <c r="W229" s="953"/>
      <c r="X229" s="953"/>
    </row>
    <row r="230" spans="1:24" x14ac:dyDescent="0.3">
      <c r="A230" s="69"/>
      <c r="B230" s="37" t="s">
        <v>1104</v>
      </c>
      <c r="C230" s="66" t="s">
        <v>133</v>
      </c>
      <c r="D230" s="879"/>
      <c r="E230" s="390">
        <v>0.20224674963077288</v>
      </c>
      <c r="F230" s="543">
        <v>0.28000000000000003</v>
      </c>
      <c r="G230" s="543">
        <v>0.25</v>
      </c>
      <c r="H230" s="383" t="s">
        <v>570</v>
      </c>
      <c r="I230" s="383" t="s">
        <v>570</v>
      </c>
      <c r="J230" s="386"/>
      <c r="K230" s="953" t="s">
        <v>1435</v>
      </c>
      <c r="L230" s="953"/>
      <c r="M230" s="953"/>
      <c r="N230" s="953"/>
      <c r="O230" s="953"/>
      <c r="P230" s="953"/>
      <c r="Q230" s="953"/>
      <c r="R230" s="953"/>
      <c r="S230" s="953"/>
      <c r="T230" s="953"/>
      <c r="U230" s="953"/>
      <c r="V230" s="953"/>
      <c r="W230" s="953"/>
      <c r="X230" s="953"/>
    </row>
    <row r="231" spans="1:24" ht="24.6" customHeight="1" x14ac:dyDescent="0.3">
      <c r="A231" s="69"/>
      <c r="B231" s="37" t="s">
        <v>1105</v>
      </c>
      <c r="C231" s="66" t="s">
        <v>133</v>
      </c>
      <c r="D231" s="879"/>
      <c r="E231" s="390">
        <v>0.79775325036922717</v>
      </c>
      <c r="F231" s="543">
        <v>0.72</v>
      </c>
      <c r="G231" s="543">
        <v>0.75</v>
      </c>
      <c r="H231" s="383" t="s">
        <v>570</v>
      </c>
      <c r="I231" s="383" t="s">
        <v>570</v>
      </c>
      <c r="J231" s="386"/>
      <c r="K231" s="953" t="s">
        <v>1436</v>
      </c>
      <c r="L231" s="953"/>
      <c r="M231" s="953"/>
      <c r="N231" s="953"/>
      <c r="O231" s="953"/>
      <c r="P231" s="953"/>
      <c r="Q231" s="953"/>
      <c r="R231" s="953"/>
      <c r="S231" s="953"/>
      <c r="T231" s="953"/>
      <c r="U231" s="953"/>
      <c r="V231" s="953"/>
      <c r="W231" s="953"/>
      <c r="X231" s="953"/>
    </row>
    <row r="232" spans="1:24" x14ac:dyDescent="0.3">
      <c r="A232" s="46"/>
      <c r="B232" s="38" t="s">
        <v>1106</v>
      </c>
      <c r="C232" s="66" t="s">
        <v>131</v>
      </c>
      <c r="D232" s="896"/>
      <c r="E232" s="466">
        <v>1720688.4505325963</v>
      </c>
      <c r="F232" s="466">
        <v>1673872</v>
      </c>
      <c r="G232" s="466">
        <v>1376343</v>
      </c>
      <c r="H232" s="466">
        <v>1456412</v>
      </c>
      <c r="I232" s="466">
        <v>1116331</v>
      </c>
      <c r="J232" s="801"/>
      <c r="K232" s="953" t="s">
        <v>1437</v>
      </c>
      <c r="L232" s="953"/>
      <c r="M232" s="953"/>
      <c r="N232" s="953"/>
      <c r="O232" s="953"/>
      <c r="P232" s="953"/>
      <c r="Q232" s="953"/>
      <c r="R232" s="953"/>
      <c r="S232" s="953"/>
      <c r="T232" s="953"/>
      <c r="U232" s="953"/>
      <c r="V232" s="953"/>
      <c r="W232" s="953"/>
      <c r="X232" s="953"/>
    </row>
    <row r="233" spans="1:24" x14ac:dyDescent="0.3">
      <c r="A233" s="47"/>
      <c r="B233" s="53" t="s">
        <v>1107</v>
      </c>
      <c r="C233" s="42" t="s">
        <v>131</v>
      </c>
      <c r="D233" s="884"/>
      <c r="E233" s="565">
        <v>512090.54946740367</v>
      </c>
      <c r="F233" s="565">
        <v>786214</v>
      </c>
      <c r="G233" s="565">
        <v>728574</v>
      </c>
      <c r="H233" s="565">
        <v>616238</v>
      </c>
      <c r="I233" s="565">
        <v>555000</v>
      </c>
      <c r="J233" s="806"/>
      <c r="K233" s="957" t="s">
        <v>1438</v>
      </c>
      <c r="L233" s="957"/>
      <c r="M233" s="957"/>
      <c r="N233" s="957"/>
      <c r="O233" s="957"/>
      <c r="P233" s="957"/>
      <c r="Q233" s="957"/>
      <c r="R233" s="957"/>
      <c r="S233" s="957"/>
      <c r="T233" s="957"/>
      <c r="U233" s="957"/>
      <c r="V233" s="957"/>
      <c r="W233" s="957"/>
      <c r="X233" s="957"/>
    </row>
    <row r="234" spans="1:24" x14ac:dyDescent="0.3">
      <c r="A234" s="69"/>
      <c r="B234" s="72"/>
      <c r="C234" s="66"/>
      <c r="D234" s="69"/>
      <c r="E234" s="73"/>
      <c r="F234" s="74"/>
      <c r="G234" s="74"/>
      <c r="H234" s="74"/>
      <c r="I234" s="74"/>
      <c r="J234" s="74"/>
      <c r="K234" s="958"/>
      <c r="L234" s="958"/>
      <c r="M234" s="958"/>
      <c r="N234" s="958"/>
      <c r="O234" s="958"/>
      <c r="P234" s="958"/>
      <c r="Q234" s="958"/>
      <c r="R234" s="958"/>
      <c r="S234" s="958"/>
      <c r="T234" s="958"/>
      <c r="U234" s="958"/>
      <c r="V234" s="958"/>
      <c r="W234" s="958"/>
      <c r="X234" s="958"/>
    </row>
    <row r="235" spans="1:24" ht="15.6" thickBot="1" x14ac:dyDescent="0.35">
      <c r="A235" s="35" t="s">
        <v>1267</v>
      </c>
      <c r="B235" s="34"/>
      <c r="C235" s="31" t="s">
        <v>130</v>
      </c>
      <c r="D235" s="950">
        <v>2023</v>
      </c>
      <c r="E235" s="950"/>
      <c r="F235" s="39">
        <v>2022</v>
      </c>
      <c r="G235" s="39">
        <v>2021</v>
      </c>
      <c r="H235" s="39">
        <v>2020</v>
      </c>
      <c r="I235" s="39">
        <v>2019</v>
      </c>
      <c r="J235" s="33"/>
      <c r="K235" s="953"/>
      <c r="L235" s="953"/>
      <c r="M235" s="953"/>
      <c r="N235" s="953"/>
      <c r="O235" s="953"/>
      <c r="P235" s="953"/>
      <c r="Q235" s="953"/>
      <c r="R235" s="953"/>
      <c r="S235" s="953"/>
      <c r="T235" s="953"/>
      <c r="U235" s="953"/>
      <c r="V235" s="953"/>
      <c r="W235" s="953"/>
      <c r="X235" s="953"/>
    </row>
    <row r="236" spans="1:24" x14ac:dyDescent="0.3">
      <c r="A236" s="46" t="s">
        <v>64</v>
      </c>
      <c r="B236" s="38" t="s">
        <v>1249</v>
      </c>
      <c r="C236" s="66" t="s">
        <v>141</v>
      </c>
      <c r="D236" s="914"/>
      <c r="E236" s="388">
        <v>546341</v>
      </c>
      <c r="F236" s="566">
        <v>531234</v>
      </c>
      <c r="G236" s="566">
        <v>516638</v>
      </c>
      <c r="H236" s="566">
        <v>503009</v>
      </c>
      <c r="I236" s="426" t="s">
        <v>82</v>
      </c>
      <c r="J236" s="824"/>
      <c r="K236" s="953" t="s">
        <v>1120</v>
      </c>
      <c r="L236" s="953"/>
      <c r="M236" s="953"/>
      <c r="N236" s="953"/>
      <c r="O236" s="953"/>
      <c r="P236" s="953"/>
      <c r="Q236" s="953"/>
      <c r="R236" s="953"/>
      <c r="S236" s="953"/>
      <c r="T236" s="953"/>
      <c r="U236" s="953"/>
      <c r="V236" s="953"/>
      <c r="W236" s="953"/>
      <c r="X236" s="953"/>
    </row>
    <row r="237" spans="1:24" x14ac:dyDescent="0.3">
      <c r="A237" s="46"/>
      <c r="B237" s="37" t="s">
        <v>1250</v>
      </c>
      <c r="C237" s="66" t="s">
        <v>141</v>
      </c>
      <c r="D237" s="896"/>
      <c r="E237" s="389">
        <v>495453</v>
      </c>
      <c r="F237" s="406">
        <v>482273</v>
      </c>
      <c r="G237" s="406">
        <v>469459</v>
      </c>
      <c r="H237" s="406">
        <v>457198</v>
      </c>
      <c r="I237" s="383" t="s">
        <v>82</v>
      </c>
      <c r="J237" s="386"/>
      <c r="K237" s="953" t="s">
        <v>1439</v>
      </c>
      <c r="L237" s="953"/>
      <c r="M237" s="953"/>
      <c r="N237" s="953"/>
      <c r="O237" s="953"/>
      <c r="P237" s="953"/>
      <c r="Q237" s="953"/>
      <c r="R237" s="953"/>
      <c r="S237" s="953"/>
      <c r="T237" s="953"/>
      <c r="U237" s="953"/>
      <c r="V237" s="953"/>
      <c r="W237" s="953"/>
      <c r="X237" s="953"/>
    </row>
    <row r="238" spans="1:24" x14ac:dyDescent="0.3">
      <c r="A238" s="46"/>
      <c r="B238" s="37" t="s">
        <v>66</v>
      </c>
      <c r="C238" s="66" t="s">
        <v>141</v>
      </c>
      <c r="D238" s="896"/>
      <c r="E238" s="389">
        <v>42427</v>
      </c>
      <c r="F238" s="406">
        <v>40699</v>
      </c>
      <c r="G238" s="406">
        <v>39017</v>
      </c>
      <c r="H238" s="406">
        <v>37795</v>
      </c>
      <c r="I238" s="383" t="s">
        <v>82</v>
      </c>
      <c r="J238" s="386"/>
      <c r="K238" s="953"/>
      <c r="L238" s="953"/>
      <c r="M238" s="953"/>
      <c r="N238" s="953"/>
      <c r="O238" s="953"/>
      <c r="P238" s="953"/>
      <c r="Q238" s="953"/>
      <c r="R238" s="953"/>
      <c r="S238" s="953"/>
      <c r="T238" s="953"/>
      <c r="U238" s="953"/>
      <c r="V238" s="953"/>
      <c r="W238" s="953"/>
      <c r="X238" s="953"/>
    </row>
    <row r="239" spans="1:24" x14ac:dyDescent="0.3">
      <c r="A239" s="46"/>
      <c r="B239" s="37" t="s">
        <v>67</v>
      </c>
      <c r="C239" s="66" t="s">
        <v>141</v>
      </c>
      <c r="D239" s="896"/>
      <c r="E239" s="389">
        <v>3250</v>
      </c>
      <c r="F239" s="406">
        <v>3110</v>
      </c>
      <c r="G239" s="406">
        <v>3044</v>
      </c>
      <c r="H239" s="406">
        <v>2915</v>
      </c>
      <c r="I239" s="383" t="s">
        <v>82</v>
      </c>
      <c r="J239" s="386"/>
      <c r="K239" s="953"/>
      <c r="L239" s="953"/>
      <c r="M239" s="953"/>
      <c r="N239" s="953"/>
      <c r="O239" s="953"/>
      <c r="P239" s="953"/>
      <c r="Q239" s="953"/>
      <c r="R239" s="953"/>
      <c r="S239" s="953"/>
      <c r="T239" s="953"/>
      <c r="U239" s="953"/>
      <c r="V239" s="953"/>
      <c r="W239" s="953"/>
      <c r="X239" s="953"/>
    </row>
    <row r="240" spans="1:24" x14ac:dyDescent="0.3">
      <c r="A240" s="46" t="s">
        <v>68</v>
      </c>
      <c r="B240" s="38" t="s">
        <v>1109</v>
      </c>
      <c r="C240" s="66" t="s">
        <v>139</v>
      </c>
      <c r="D240" s="896"/>
      <c r="E240" s="388">
        <v>840541</v>
      </c>
      <c r="F240" s="566">
        <v>755624</v>
      </c>
      <c r="G240" s="566">
        <v>769020</v>
      </c>
      <c r="H240" s="566">
        <v>760099</v>
      </c>
      <c r="I240" s="383" t="s">
        <v>82</v>
      </c>
      <c r="J240" s="386"/>
      <c r="K240" s="953" t="s">
        <v>1121</v>
      </c>
      <c r="L240" s="953"/>
      <c r="M240" s="953"/>
      <c r="N240" s="953"/>
      <c r="O240" s="953"/>
      <c r="P240" s="953"/>
      <c r="Q240" s="953"/>
      <c r="R240" s="953"/>
      <c r="S240" s="953"/>
      <c r="T240" s="953"/>
      <c r="U240" s="953"/>
      <c r="V240" s="953"/>
      <c r="W240" s="953"/>
      <c r="X240" s="953"/>
    </row>
    <row r="241" spans="1:24" x14ac:dyDescent="0.3">
      <c r="A241" s="46"/>
      <c r="B241" s="37" t="s">
        <v>65</v>
      </c>
      <c r="C241" s="66" t="s">
        <v>139</v>
      </c>
      <c r="D241" s="896"/>
      <c r="E241" s="389">
        <v>435312</v>
      </c>
      <c r="F241" s="406">
        <v>392660</v>
      </c>
      <c r="G241" s="406">
        <v>423576</v>
      </c>
      <c r="H241" s="406">
        <v>419687</v>
      </c>
      <c r="I241" s="383" t="s">
        <v>82</v>
      </c>
      <c r="J241" s="386"/>
      <c r="K241" s="953"/>
      <c r="L241" s="953"/>
      <c r="M241" s="953"/>
      <c r="N241" s="953"/>
      <c r="O241" s="953"/>
      <c r="P241" s="953"/>
      <c r="Q241" s="953"/>
      <c r="R241" s="953"/>
      <c r="S241" s="953"/>
      <c r="T241" s="953"/>
      <c r="U241" s="953"/>
      <c r="V241" s="953"/>
      <c r="W241" s="953"/>
      <c r="X241" s="953"/>
    </row>
    <row r="242" spans="1:24" x14ac:dyDescent="0.3">
      <c r="A242" s="46"/>
      <c r="B242" s="37" t="s">
        <v>66</v>
      </c>
      <c r="C242" s="66" t="s">
        <v>139</v>
      </c>
      <c r="D242" s="896"/>
      <c r="E242" s="389">
        <v>167722</v>
      </c>
      <c r="F242" s="406">
        <v>162329</v>
      </c>
      <c r="G242" s="406">
        <v>148669</v>
      </c>
      <c r="H242" s="406">
        <v>131105</v>
      </c>
      <c r="I242" s="383" t="s">
        <v>82</v>
      </c>
      <c r="J242" s="386"/>
      <c r="K242" s="953"/>
      <c r="L242" s="953"/>
      <c r="M242" s="953"/>
      <c r="N242" s="953"/>
      <c r="O242" s="953"/>
      <c r="P242" s="953"/>
      <c r="Q242" s="953"/>
      <c r="R242" s="953"/>
      <c r="S242" s="953"/>
      <c r="T242" s="953"/>
      <c r="U242" s="953"/>
      <c r="V242" s="953"/>
      <c r="W242" s="953"/>
      <c r="X242" s="953"/>
    </row>
    <row r="243" spans="1:24" x14ac:dyDescent="0.3">
      <c r="A243" s="46"/>
      <c r="B243" s="37" t="s">
        <v>67</v>
      </c>
      <c r="C243" s="66" t="s">
        <v>139</v>
      </c>
      <c r="D243" s="896"/>
      <c r="E243" s="389">
        <v>94418</v>
      </c>
      <c r="F243" s="406">
        <v>85487</v>
      </c>
      <c r="G243" s="406">
        <v>74945</v>
      </c>
      <c r="H243" s="406">
        <v>68335</v>
      </c>
      <c r="I243" s="383" t="s">
        <v>82</v>
      </c>
      <c r="J243" s="386"/>
      <c r="K243" s="953"/>
      <c r="L243" s="953"/>
      <c r="M243" s="953"/>
      <c r="N243" s="953"/>
      <c r="O243" s="953"/>
      <c r="P243" s="953"/>
      <c r="Q243" s="953"/>
      <c r="R243" s="953"/>
      <c r="S243" s="953"/>
      <c r="T243" s="953"/>
      <c r="U243" s="953"/>
      <c r="V243" s="953"/>
      <c r="W243" s="953"/>
      <c r="X243" s="953"/>
    </row>
    <row r="244" spans="1:24" x14ac:dyDescent="0.3">
      <c r="A244" s="46"/>
      <c r="B244" s="37" t="s">
        <v>347</v>
      </c>
      <c r="C244" s="66" t="s">
        <v>139</v>
      </c>
      <c r="D244" s="896"/>
      <c r="E244" s="389">
        <v>24166</v>
      </c>
      <c r="F244" s="406">
        <v>62818</v>
      </c>
      <c r="G244" s="406">
        <v>9230</v>
      </c>
      <c r="H244" s="406">
        <v>28794</v>
      </c>
      <c r="I244" s="383" t="s">
        <v>82</v>
      </c>
      <c r="J244" s="386"/>
      <c r="K244" s="953"/>
      <c r="L244" s="953"/>
      <c r="M244" s="953"/>
      <c r="N244" s="953"/>
      <c r="O244" s="953"/>
      <c r="P244" s="953"/>
      <c r="Q244" s="953"/>
      <c r="R244" s="953"/>
      <c r="S244" s="953"/>
      <c r="T244" s="953"/>
      <c r="U244" s="953"/>
      <c r="V244" s="953"/>
      <c r="W244" s="953"/>
      <c r="X244" s="953"/>
    </row>
    <row r="245" spans="1:24" x14ac:dyDescent="0.3">
      <c r="A245" s="46"/>
      <c r="B245" s="37" t="s">
        <v>1110</v>
      </c>
      <c r="C245" s="66" t="s">
        <v>139</v>
      </c>
      <c r="D245" s="896"/>
      <c r="E245" s="389">
        <v>118923</v>
      </c>
      <c r="F245" s="406">
        <v>115148</v>
      </c>
      <c r="G245" s="406">
        <v>112600</v>
      </c>
      <c r="H245" s="406">
        <v>112178</v>
      </c>
      <c r="I245" s="383" t="s">
        <v>82</v>
      </c>
      <c r="J245" s="386"/>
      <c r="K245" s="953" t="s">
        <v>1440</v>
      </c>
      <c r="L245" s="953"/>
      <c r="M245" s="953"/>
      <c r="N245" s="953"/>
      <c r="O245" s="953"/>
      <c r="P245" s="953"/>
      <c r="Q245" s="953"/>
      <c r="R245" s="953"/>
      <c r="S245" s="953"/>
      <c r="T245" s="953"/>
      <c r="U245" s="953"/>
      <c r="V245" s="953"/>
      <c r="W245" s="953"/>
      <c r="X245" s="953"/>
    </row>
    <row r="246" spans="1:24" x14ac:dyDescent="0.3">
      <c r="A246" s="46" t="s">
        <v>69</v>
      </c>
      <c r="B246" s="38" t="s">
        <v>1111</v>
      </c>
      <c r="C246" s="66" t="s">
        <v>346</v>
      </c>
      <c r="D246" s="896"/>
      <c r="E246" s="432">
        <v>32153</v>
      </c>
      <c r="F246" s="566">
        <v>31863</v>
      </c>
      <c r="G246" s="566">
        <v>31387</v>
      </c>
      <c r="H246" s="566">
        <v>30696</v>
      </c>
      <c r="I246" s="383" t="s">
        <v>82</v>
      </c>
      <c r="J246" s="386"/>
      <c r="K246" s="953" t="s">
        <v>1441</v>
      </c>
      <c r="L246" s="953"/>
      <c r="M246" s="953"/>
      <c r="N246" s="953"/>
      <c r="O246" s="953"/>
      <c r="P246" s="953"/>
      <c r="Q246" s="953"/>
      <c r="R246" s="953"/>
      <c r="S246" s="953"/>
      <c r="T246" s="953"/>
      <c r="U246" s="953"/>
      <c r="V246" s="953"/>
      <c r="W246" s="953"/>
      <c r="X246" s="953"/>
    </row>
    <row r="247" spans="1:24" x14ac:dyDescent="0.3">
      <c r="A247" s="46" t="s">
        <v>70</v>
      </c>
      <c r="B247" s="38" t="s">
        <v>71</v>
      </c>
      <c r="C247" s="66" t="s">
        <v>139</v>
      </c>
      <c r="D247" s="896"/>
      <c r="E247" s="566">
        <v>1056945.8</v>
      </c>
      <c r="F247" s="566">
        <v>936950</v>
      </c>
      <c r="G247" s="566">
        <v>907100</v>
      </c>
      <c r="H247" s="566">
        <v>875800</v>
      </c>
      <c r="I247" s="383" t="s">
        <v>82</v>
      </c>
      <c r="J247" s="386"/>
      <c r="K247" s="953"/>
      <c r="L247" s="953"/>
      <c r="M247" s="953"/>
      <c r="N247" s="953"/>
      <c r="O247" s="953"/>
      <c r="P247" s="953"/>
      <c r="Q247" s="953"/>
      <c r="R247" s="953"/>
      <c r="S247" s="953"/>
      <c r="T247" s="953"/>
      <c r="U247" s="953"/>
      <c r="V247" s="953"/>
      <c r="W247" s="953"/>
      <c r="X247" s="953"/>
    </row>
    <row r="248" spans="1:24" x14ac:dyDescent="0.3">
      <c r="A248" s="612" t="s">
        <v>72</v>
      </c>
      <c r="B248" s="613" t="s">
        <v>1112</v>
      </c>
      <c r="C248" s="614" t="s">
        <v>176</v>
      </c>
      <c r="D248" s="896"/>
      <c r="E248" s="704">
        <v>0.27024232950000004</v>
      </c>
      <c r="F248" s="704">
        <v>0.19</v>
      </c>
      <c r="G248" s="704">
        <v>0.2</v>
      </c>
      <c r="H248" s="704">
        <v>0.19</v>
      </c>
      <c r="I248" s="408" t="s">
        <v>82</v>
      </c>
      <c r="J248" s="386"/>
      <c r="K248" s="953" t="s">
        <v>1122</v>
      </c>
      <c r="L248" s="953"/>
      <c r="M248" s="953"/>
      <c r="N248" s="953"/>
      <c r="O248" s="953"/>
      <c r="P248" s="953"/>
      <c r="Q248" s="953"/>
      <c r="R248" s="953"/>
      <c r="S248" s="953"/>
      <c r="T248" s="953"/>
      <c r="U248" s="953"/>
      <c r="V248" s="953"/>
      <c r="W248" s="953"/>
      <c r="X248" s="953"/>
    </row>
    <row r="249" spans="1:24" x14ac:dyDescent="0.3">
      <c r="A249" s="46" t="s">
        <v>72</v>
      </c>
      <c r="B249" s="38" t="s">
        <v>1113</v>
      </c>
      <c r="C249" s="66" t="s">
        <v>618</v>
      </c>
      <c r="D249" s="896"/>
      <c r="E249" s="705">
        <v>0.2425189203</v>
      </c>
      <c r="F249" s="705">
        <v>0.17</v>
      </c>
      <c r="G249" s="705">
        <v>0.18</v>
      </c>
      <c r="H249" s="705">
        <v>0.17</v>
      </c>
      <c r="I249" s="383" t="s">
        <v>82</v>
      </c>
      <c r="J249" s="386"/>
      <c r="K249" s="962" t="s">
        <v>1442</v>
      </c>
      <c r="L249" s="962"/>
      <c r="M249" s="962"/>
      <c r="N249" s="962"/>
      <c r="O249" s="962"/>
      <c r="P249" s="962"/>
      <c r="Q249" s="962"/>
      <c r="R249" s="962"/>
      <c r="S249" s="962"/>
      <c r="T249" s="962"/>
      <c r="U249" s="962"/>
      <c r="V249" s="962"/>
      <c r="W249" s="962"/>
      <c r="X249" s="962"/>
    </row>
    <row r="250" spans="1:24" x14ac:dyDescent="0.3">
      <c r="A250" s="46" t="s">
        <v>72</v>
      </c>
      <c r="B250" s="38" t="s">
        <v>1114</v>
      </c>
      <c r="C250" s="66" t="s">
        <v>176</v>
      </c>
      <c r="D250" s="896"/>
      <c r="E250" s="705">
        <v>0.2425189203</v>
      </c>
      <c r="F250" s="705">
        <v>0.17</v>
      </c>
      <c r="G250" s="705">
        <v>0.18</v>
      </c>
      <c r="H250" s="705">
        <v>0.17</v>
      </c>
      <c r="I250" s="383" t="s">
        <v>82</v>
      </c>
      <c r="J250" s="386"/>
      <c r="K250" s="953"/>
      <c r="L250" s="953"/>
      <c r="M250" s="953"/>
      <c r="N250" s="953"/>
      <c r="O250" s="953"/>
      <c r="P250" s="953"/>
      <c r="Q250" s="953"/>
      <c r="R250" s="953"/>
      <c r="S250" s="953"/>
      <c r="T250" s="953"/>
      <c r="U250" s="953"/>
      <c r="V250" s="953"/>
      <c r="W250" s="953"/>
      <c r="X250" s="953"/>
    </row>
    <row r="251" spans="1:24" ht="27" x14ac:dyDescent="0.3">
      <c r="A251" s="46" t="s">
        <v>73</v>
      </c>
      <c r="B251" s="38" t="s">
        <v>1115</v>
      </c>
      <c r="C251" s="66" t="s">
        <v>176</v>
      </c>
      <c r="D251" s="896"/>
      <c r="E251" s="566">
        <v>28.85</v>
      </c>
      <c r="F251" s="566">
        <v>18.27</v>
      </c>
      <c r="G251" s="566">
        <v>19.41</v>
      </c>
      <c r="H251" s="566">
        <v>19.68</v>
      </c>
      <c r="I251" s="383" t="s">
        <v>82</v>
      </c>
      <c r="J251" s="386"/>
      <c r="K251" s="953"/>
      <c r="L251" s="953"/>
      <c r="M251" s="953"/>
      <c r="N251" s="953"/>
      <c r="O251" s="953"/>
      <c r="P251" s="953"/>
      <c r="Q251" s="953"/>
      <c r="R251" s="953"/>
      <c r="S251" s="953"/>
      <c r="T251" s="953"/>
      <c r="U251" s="953"/>
      <c r="V251" s="953"/>
      <c r="W251" s="953"/>
      <c r="X251" s="953"/>
    </row>
    <row r="252" spans="1:24" ht="27" x14ac:dyDescent="0.3">
      <c r="A252" s="46" t="s">
        <v>73</v>
      </c>
      <c r="B252" s="38" t="s">
        <v>1116</v>
      </c>
      <c r="C252" s="66" t="s">
        <v>176</v>
      </c>
      <c r="D252" s="896"/>
      <c r="E252" s="566">
        <v>29.87</v>
      </c>
      <c r="F252" s="566">
        <v>21.54</v>
      </c>
      <c r="G252" s="566">
        <v>20.41</v>
      </c>
      <c r="H252" s="566">
        <v>20.56</v>
      </c>
      <c r="I252" s="383" t="s">
        <v>82</v>
      </c>
      <c r="J252" s="386"/>
      <c r="K252" s="963"/>
      <c r="L252" s="963"/>
      <c r="M252" s="963"/>
      <c r="N252" s="963"/>
      <c r="O252" s="963"/>
      <c r="P252" s="963"/>
      <c r="Q252" s="963"/>
      <c r="R252" s="963"/>
      <c r="S252" s="963"/>
      <c r="T252" s="963"/>
      <c r="U252" s="963"/>
      <c r="V252" s="963"/>
      <c r="W252" s="963"/>
      <c r="X252" s="963"/>
    </row>
    <row r="253" spans="1:24" ht="26.4" x14ac:dyDescent="0.3">
      <c r="A253" s="46" t="s">
        <v>74</v>
      </c>
      <c r="B253" s="38" t="s">
        <v>75</v>
      </c>
      <c r="C253" s="66" t="s">
        <v>141</v>
      </c>
      <c r="D253" s="896"/>
      <c r="E253" s="388">
        <v>55423</v>
      </c>
      <c r="F253" s="566">
        <v>57571</v>
      </c>
      <c r="G253" s="566">
        <v>57525</v>
      </c>
      <c r="H253" s="566">
        <v>26238</v>
      </c>
      <c r="I253" s="383" t="s">
        <v>82</v>
      </c>
      <c r="J253" s="386"/>
      <c r="K253" s="953"/>
      <c r="L253" s="953"/>
      <c r="M253" s="953"/>
      <c r="N253" s="953"/>
      <c r="O253" s="953"/>
      <c r="P253" s="953"/>
      <c r="Q253" s="953"/>
      <c r="R253" s="953"/>
      <c r="S253" s="953"/>
      <c r="T253" s="953"/>
      <c r="U253" s="953"/>
      <c r="V253" s="953"/>
      <c r="W253" s="953"/>
      <c r="X253" s="953"/>
    </row>
    <row r="254" spans="1:24" x14ac:dyDescent="0.3">
      <c r="A254" s="615"/>
      <c r="B254" s="616" t="s">
        <v>76</v>
      </c>
      <c r="C254" s="617" t="s">
        <v>133</v>
      </c>
      <c r="D254" s="896"/>
      <c r="E254" s="402">
        <v>1</v>
      </c>
      <c r="F254" s="618">
        <v>1</v>
      </c>
      <c r="G254" s="618">
        <v>1</v>
      </c>
      <c r="H254" s="618">
        <v>1</v>
      </c>
      <c r="I254" s="383" t="s">
        <v>82</v>
      </c>
      <c r="J254" s="561"/>
      <c r="K254" s="964"/>
      <c r="L254" s="964"/>
      <c r="M254" s="964"/>
      <c r="N254" s="964"/>
      <c r="O254" s="964"/>
      <c r="P254" s="964"/>
      <c r="Q254" s="964"/>
      <c r="R254" s="964"/>
      <c r="S254" s="964"/>
      <c r="T254" s="964"/>
      <c r="U254" s="964"/>
      <c r="V254" s="964"/>
      <c r="W254" s="964"/>
      <c r="X254" s="964"/>
    </row>
    <row r="255" spans="1:24" ht="26.4" x14ac:dyDescent="0.3">
      <c r="A255" s="46" t="s">
        <v>77</v>
      </c>
      <c r="B255" s="38" t="s">
        <v>78</v>
      </c>
      <c r="C255" s="66" t="s">
        <v>141</v>
      </c>
      <c r="D255" s="896"/>
      <c r="E255" s="564">
        <v>0</v>
      </c>
      <c r="F255" s="867">
        <v>0</v>
      </c>
      <c r="G255" s="867">
        <v>0</v>
      </c>
      <c r="H255" s="867">
        <v>0</v>
      </c>
      <c r="I255" s="561" t="s">
        <v>82</v>
      </c>
      <c r="J255" s="386"/>
      <c r="K255" s="958"/>
      <c r="L255" s="958"/>
      <c r="M255" s="958"/>
      <c r="N255" s="958"/>
      <c r="O255" s="958"/>
      <c r="P255" s="958"/>
      <c r="Q255" s="958"/>
      <c r="R255" s="958"/>
      <c r="S255" s="958"/>
      <c r="T255" s="958"/>
      <c r="U255" s="958"/>
      <c r="V255" s="958"/>
      <c r="W255" s="958"/>
      <c r="X255" s="958"/>
    </row>
    <row r="256" spans="1:24" ht="26.4" x14ac:dyDescent="0.3">
      <c r="A256" s="46"/>
      <c r="B256" s="38" t="s">
        <v>79</v>
      </c>
      <c r="C256" s="66" t="s">
        <v>141</v>
      </c>
      <c r="D256" s="896"/>
      <c r="E256" s="425">
        <v>0</v>
      </c>
      <c r="F256" s="868">
        <v>0</v>
      </c>
      <c r="G256" s="868">
        <v>0</v>
      </c>
      <c r="H256" s="868">
        <v>0</v>
      </c>
      <c r="I256" s="383" t="s">
        <v>82</v>
      </c>
      <c r="J256" s="386"/>
      <c r="K256" s="953"/>
      <c r="L256" s="953"/>
      <c r="M256" s="953"/>
      <c r="N256" s="953"/>
      <c r="O256" s="953"/>
      <c r="P256" s="953"/>
      <c r="Q256" s="953"/>
      <c r="R256" s="953"/>
      <c r="S256" s="953"/>
      <c r="T256" s="953"/>
      <c r="U256" s="953"/>
      <c r="V256" s="953"/>
      <c r="W256" s="953"/>
      <c r="X256" s="953"/>
    </row>
    <row r="257" spans="1:24" x14ac:dyDescent="0.3">
      <c r="A257" s="46" t="s">
        <v>80</v>
      </c>
      <c r="B257" s="38" t="s">
        <v>1117</v>
      </c>
      <c r="C257" s="66" t="s">
        <v>878</v>
      </c>
      <c r="D257" s="896"/>
      <c r="E257" s="423">
        <v>5.27</v>
      </c>
      <c r="F257" s="705">
        <v>5.4</v>
      </c>
      <c r="G257" s="705">
        <v>5.84</v>
      </c>
      <c r="H257" s="705">
        <v>6.19</v>
      </c>
      <c r="I257" s="383" t="s">
        <v>82</v>
      </c>
      <c r="J257" s="386"/>
      <c r="K257" s="953" t="s">
        <v>1443</v>
      </c>
      <c r="L257" s="953"/>
      <c r="M257" s="953"/>
      <c r="N257" s="953"/>
      <c r="O257" s="953"/>
      <c r="P257" s="953"/>
      <c r="Q257" s="953"/>
      <c r="R257" s="953"/>
      <c r="S257" s="953"/>
      <c r="T257" s="953"/>
      <c r="U257" s="953"/>
      <c r="V257" s="953"/>
      <c r="W257" s="953"/>
      <c r="X257" s="953"/>
    </row>
    <row r="258" spans="1:24" x14ac:dyDescent="0.3">
      <c r="A258" s="46"/>
      <c r="B258" s="38" t="s">
        <v>1118</v>
      </c>
      <c r="C258" s="66" t="s">
        <v>177</v>
      </c>
      <c r="D258" s="896"/>
      <c r="E258" s="423">
        <v>4.46</v>
      </c>
      <c r="F258" s="705">
        <v>6.07</v>
      </c>
      <c r="G258" s="705">
        <v>7.42</v>
      </c>
      <c r="H258" s="705">
        <v>7.75</v>
      </c>
      <c r="I258" s="383" t="s">
        <v>82</v>
      </c>
      <c r="J258" s="386"/>
      <c r="K258" s="953"/>
      <c r="L258" s="953"/>
      <c r="M258" s="953"/>
      <c r="N258" s="953"/>
      <c r="O258" s="953"/>
      <c r="P258" s="953"/>
      <c r="Q258" s="953"/>
      <c r="R258" s="953"/>
      <c r="S258" s="953"/>
      <c r="T258" s="953"/>
      <c r="U258" s="953"/>
      <c r="V258" s="953"/>
      <c r="W258" s="953"/>
      <c r="X258" s="953"/>
    </row>
    <row r="259" spans="1:24" ht="27" x14ac:dyDescent="0.3">
      <c r="A259" s="47"/>
      <c r="B259" s="53" t="s">
        <v>1119</v>
      </c>
      <c r="C259" s="42" t="s">
        <v>178</v>
      </c>
      <c r="D259" s="884"/>
      <c r="E259" s="424">
        <v>1.1816143497757847</v>
      </c>
      <c r="F259" s="869">
        <v>0.88962108731466227</v>
      </c>
      <c r="G259" s="869">
        <v>0.78706199460916437</v>
      </c>
      <c r="H259" s="869">
        <v>0.79870967741935484</v>
      </c>
      <c r="I259" s="427" t="s">
        <v>82</v>
      </c>
      <c r="J259" s="806"/>
      <c r="K259" s="806"/>
      <c r="L259" s="806"/>
      <c r="M259" s="806"/>
      <c r="N259" s="806"/>
      <c r="O259" s="806"/>
      <c r="P259" s="806"/>
      <c r="Q259" s="806"/>
      <c r="R259" s="806"/>
      <c r="S259" s="806"/>
      <c r="T259" s="806"/>
      <c r="U259" s="806"/>
      <c r="V259" s="806"/>
      <c r="W259" s="806"/>
      <c r="X259" s="806"/>
    </row>
    <row r="260" spans="1:24" x14ac:dyDescent="0.3">
      <c r="A260" s="69"/>
      <c r="B260" s="70"/>
      <c r="C260" s="70"/>
      <c r="D260" s="70"/>
      <c r="E260" s="71"/>
      <c r="F260" s="71"/>
      <c r="G260" s="71"/>
      <c r="H260" s="71"/>
      <c r="I260" s="71"/>
      <c r="J260" s="71"/>
      <c r="K260" s="19"/>
      <c r="L260" s="19"/>
      <c r="M260" s="19"/>
      <c r="N260" s="19"/>
      <c r="O260" s="19"/>
      <c r="P260" s="19"/>
      <c r="Q260" s="19"/>
      <c r="R260" s="19"/>
      <c r="S260" s="19"/>
      <c r="T260" s="19"/>
      <c r="U260" s="19"/>
      <c r="V260" s="19"/>
      <c r="W260" s="19"/>
      <c r="X260" s="19"/>
    </row>
    <row r="261" spans="1:24" s="20" customFormat="1" ht="26.4" customHeight="1" x14ac:dyDescent="0.3">
      <c r="A261" s="968" t="s">
        <v>1448</v>
      </c>
      <c r="B261" s="969"/>
      <c r="C261" s="32" t="s">
        <v>142</v>
      </c>
      <c r="D261" s="696"/>
      <c r="E261" s="967" t="s">
        <v>1445</v>
      </c>
      <c r="F261" s="967"/>
      <c r="G261" s="967"/>
      <c r="H261" s="967"/>
      <c r="I261" s="967"/>
      <c r="J261" s="576"/>
      <c r="K261" s="19"/>
      <c r="L261" s="19"/>
      <c r="M261" s="19"/>
      <c r="N261" s="19"/>
      <c r="O261" s="19"/>
      <c r="P261" s="19"/>
      <c r="Q261" s="19"/>
      <c r="R261" s="19"/>
      <c r="S261" s="19"/>
      <c r="T261" s="19"/>
      <c r="U261" s="19"/>
      <c r="V261" s="19"/>
      <c r="W261" s="19"/>
      <c r="X261" s="19"/>
    </row>
    <row r="262" spans="1:24" s="20" customFormat="1" ht="15.6" customHeight="1" x14ac:dyDescent="0.3">
      <c r="A262" s="577" t="s">
        <v>759</v>
      </c>
      <c r="B262" s="577"/>
      <c r="C262" s="933" t="s">
        <v>179</v>
      </c>
      <c r="D262" s="574"/>
      <c r="E262" s="19"/>
      <c r="F262" s="575"/>
      <c r="G262" s="575"/>
      <c r="H262" s="19"/>
      <c r="I262" s="19"/>
      <c r="J262" s="19"/>
      <c r="K262" s="19"/>
      <c r="L262" s="19"/>
      <c r="M262" s="19"/>
      <c r="N262" s="19"/>
      <c r="O262" s="19"/>
      <c r="P262" s="19"/>
      <c r="Q262" s="19"/>
      <c r="R262" s="19"/>
      <c r="S262" s="19"/>
      <c r="T262" s="19"/>
      <c r="U262" s="19"/>
      <c r="V262" s="19"/>
      <c r="W262" s="19"/>
      <c r="X262" s="19"/>
    </row>
    <row r="263" spans="1:24" s="20" customFormat="1" ht="15.6" customHeight="1" x14ac:dyDescent="0.3">
      <c r="A263" s="568" t="s">
        <v>714</v>
      </c>
      <c r="B263" s="568"/>
      <c r="C263" s="934"/>
      <c r="D263" s="574"/>
      <c r="E263" s="19"/>
      <c r="F263" s="575"/>
      <c r="G263" s="575"/>
      <c r="H263" s="19"/>
      <c r="I263" s="19"/>
      <c r="J263" s="19"/>
      <c r="K263" s="19"/>
      <c r="L263" s="19"/>
      <c r="M263" s="19"/>
      <c r="N263" s="19"/>
      <c r="O263" s="19"/>
      <c r="P263" s="19"/>
      <c r="Q263" s="19"/>
      <c r="R263" s="19"/>
      <c r="S263" s="19"/>
      <c r="T263" s="19"/>
      <c r="U263" s="19"/>
      <c r="V263" s="19"/>
      <c r="W263" s="19"/>
      <c r="X263" s="19"/>
    </row>
    <row r="264" spans="1:24" s="20" customFormat="1" ht="15.6" customHeight="1" x14ac:dyDescent="0.3">
      <c r="A264" s="579" t="s">
        <v>753</v>
      </c>
      <c r="B264" s="579"/>
      <c r="C264" s="934"/>
      <c r="D264" s="696"/>
      <c r="E264" s="19"/>
      <c r="F264" s="575"/>
      <c r="G264" s="575"/>
      <c r="H264" s="19"/>
      <c r="I264" s="19"/>
      <c r="J264" s="19"/>
      <c r="K264" s="19"/>
      <c r="L264" s="19"/>
      <c r="M264" s="19"/>
      <c r="N264" s="19"/>
      <c r="O264" s="19"/>
      <c r="P264" s="19"/>
      <c r="Q264" s="19"/>
      <c r="R264" s="19"/>
      <c r="S264" s="19"/>
      <c r="T264" s="19"/>
      <c r="U264" s="19"/>
      <c r="V264" s="19"/>
      <c r="W264" s="19"/>
      <c r="X264" s="19"/>
    </row>
    <row r="265" spans="1:24" s="20" customFormat="1" ht="15.6" customHeight="1" x14ac:dyDescent="0.3">
      <c r="A265" s="577" t="s">
        <v>756</v>
      </c>
      <c r="B265" s="577"/>
      <c r="C265" s="933" t="s">
        <v>175</v>
      </c>
      <c r="D265" s="574"/>
      <c r="E265" s="19"/>
      <c r="F265" s="575"/>
      <c r="G265" s="575"/>
      <c r="H265" s="19"/>
      <c r="I265" s="19"/>
      <c r="J265" s="19"/>
      <c r="K265" s="19"/>
      <c r="L265" s="19"/>
      <c r="M265" s="19"/>
      <c r="N265" s="19"/>
      <c r="O265" s="19"/>
      <c r="P265" s="19"/>
      <c r="Q265" s="19"/>
      <c r="R265" s="19"/>
      <c r="S265" s="19"/>
      <c r="T265" s="19"/>
      <c r="U265" s="19"/>
      <c r="V265" s="19"/>
      <c r="W265" s="19"/>
      <c r="X265" s="19"/>
    </row>
    <row r="266" spans="1:24" s="20" customFormat="1" ht="15.6" customHeight="1" x14ac:dyDescent="0.3">
      <c r="A266" s="568" t="s">
        <v>750</v>
      </c>
      <c r="B266" s="568"/>
      <c r="C266" s="934"/>
      <c r="D266" s="574"/>
      <c r="E266" s="19"/>
      <c r="F266" s="575"/>
      <c r="G266" s="575"/>
      <c r="H266" s="19"/>
      <c r="I266" s="19"/>
      <c r="J266" s="19"/>
      <c r="K266" s="19"/>
      <c r="L266" s="19"/>
      <c r="M266" s="19"/>
      <c r="N266" s="19"/>
      <c r="O266" s="19"/>
      <c r="P266" s="19"/>
      <c r="Q266" s="19"/>
      <c r="R266" s="19"/>
      <c r="S266" s="19"/>
      <c r="T266" s="19"/>
      <c r="U266" s="19"/>
      <c r="V266" s="19"/>
      <c r="W266" s="19"/>
      <c r="X266" s="19"/>
    </row>
    <row r="267" spans="1:24" s="20" customFormat="1" ht="15.6" customHeight="1" x14ac:dyDescent="0.3">
      <c r="A267" s="568" t="s">
        <v>754</v>
      </c>
      <c r="B267" s="568"/>
      <c r="C267" s="934"/>
      <c r="D267" s="574"/>
      <c r="E267" s="19"/>
      <c r="F267" s="575"/>
      <c r="G267" s="575"/>
      <c r="H267" s="19"/>
      <c r="I267" s="19"/>
      <c r="J267" s="19"/>
      <c r="K267" s="19"/>
      <c r="L267" s="19"/>
      <c r="M267" s="19"/>
      <c r="N267" s="19"/>
      <c r="O267" s="19"/>
      <c r="P267" s="19"/>
      <c r="Q267" s="19"/>
      <c r="R267" s="19"/>
      <c r="S267" s="19"/>
      <c r="T267" s="19"/>
      <c r="U267" s="19"/>
      <c r="V267" s="19"/>
      <c r="W267" s="19"/>
      <c r="X267" s="19"/>
    </row>
    <row r="268" spans="1:24" s="20" customFormat="1" ht="15.6" customHeight="1" x14ac:dyDescent="0.3">
      <c r="A268" s="568" t="s">
        <v>761</v>
      </c>
      <c r="B268" s="568"/>
      <c r="C268" s="934"/>
      <c r="D268" s="574"/>
      <c r="E268" s="19"/>
      <c r="F268" s="575"/>
      <c r="G268" s="575"/>
      <c r="H268" s="19"/>
      <c r="I268" s="19"/>
      <c r="J268" s="19"/>
      <c r="K268" s="19"/>
      <c r="L268" s="19"/>
      <c r="M268" s="19"/>
      <c r="N268" s="19"/>
      <c r="O268" s="19"/>
      <c r="P268" s="19"/>
      <c r="Q268" s="19"/>
      <c r="R268" s="19"/>
      <c r="S268" s="19"/>
      <c r="T268" s="19"/>
      <c r="U268" s="19"/>
      <c r="V268" s="19"/>
      <c r="W268" s="19"/>
      <c r="X268" s="19"/>
    </row>
    <row r="269" spans="1:24" s="20" customFormat="1" ht="15.6" customHeight="1" x14ac:dyDescent="0.3">
      <c r="A269" s="568" t="s">
        <v>755</v>
      </c>
      <c r="B269" s="568"/>
      <c r="C269" s="934"/>
      <c r="D269" s="574"/>
      <c r="E269" s="19"/>
      <c r="F269" s="575"/>
      <c r="G269" s="575"/>
      <c r="H269" s="19"/>
      <c r="I269" s="19"/>
      <c r="J269" s="19"/>
      <c r="K269" s="19"/>
      <c r="L269" s="19"/>
      <c r="M269" s="19"/>
      <c r="N269" s="19"/>
      <c r="O269" s="19"/>
      <c r="P269" s="19"/>
      <c r="Q269" s="19"/>
      <c r="R269" s="19"/>
      <c r="S269" s="19"/>
      <c r="T269" s="19"/>
      <c r="U269" s="19"/>
      <c r="V269" s="19"/>
      <c r="W269" s="19"/>
      <c r="X269" s="19"/>
    </row>
    <row r="270" spans="1:24" s="20" customFormat="1" ht="15.6" customHeight="1" x14ac:dyDescent="0.3">
      <c r="A270" s="568" t="s">
        <v>751</v>
      </c>
      <c r="B270" s="568"/>
      <c r="C270" s="934"/>
      <c r="D270" s="574"/>
      <c r="E270" s="19"/>
      <c r="F270" s="575"/>
      <c r="G270" s="575"/>
      <c r="H270" s="19"/>
      <c r="I270" s="19"/>
      <c r="J270" s="19"/>
      <c r="K270" s="19"/>
      <c r="L270" s="19"/>
      <c r="M270" s="19"/>
      <c r="N270" s="19"/>
      <c r="O270" s="19"/>
      <c r="P270" s="19"/>
      <c r="Q270" s="19"/>
      <c r="R270" s="19"/>
      <c r="S270" s="19"/>
      <c r="T270" s="19"/>
      <c r="U270" s="19"/>
      <c r="V270" s="19"/>
      <c r="W270" s="19"/>
      <c r="X270" s="19"/>
    </row>
    <row r="271" spans="1:24" s="20" customFormat="1" ht="15.6" customHeight="1" x14ac:dyDescent="0.3">
      <c r="A271" s="568" t="s">
        <v>748</v>
      </c>
      <c r="B271" s="568"/>
      <c r="C271" s="934"/>
      <c r="D271" s="574"/>
      <c r="E271" s="19"/>
      <c r="F271" s="575"/>
      <c r="G271" s="575"/>
      <c r="H271" s="19"/>
      <c r="I271" s="19"/>
      <c r="J271" s="19"/>
      <c r="K271" s="19"/>
      <c r="L271" s="19"/>
      <c r="M271" s="19"/>
      <c r="N271" s="19"/>
      <c r="O271" s="19"/>
      <c r="P271" s="19"/>
      <c r="Q271" s="19"/>
      <c r="R271" s="19"/>
      <c r="S271" s="19"/>
      <c r="T271" s="19"/>
      <c r="U271" s="19"/>
      <c r="V271" s="19"/>
      <c r="W271" s="19"/>
      <c r="X271" s="19"/>
    </row>
    <row r="272" spans="1:24" s="20" customFormat="1" ht="15.6" customHeight="1" x14ac:dyDescent="0.3">
      <c r="A272" s="568" t="s">
        <v>749</v>
      </c>
      <c r="B272" s="568"/>
      <c r="C272" s="934"/>
      <c r="D272" s="574"/>
      <c r="E272" s="19"/>
      <c r="F272" s="575"/>
      <c r="G272" s="575"/>
      <c r="H272" s="19"/>
      <c r="I272" s="19"/>
      <c r="J272" s="19"/>
      <c r="K272" s="19"/>
      <c r="L272" s="19"/>
      <c r="M272" s="19"/>
      <c r="N272" s="19"/>
      <c r="O272" s="19"/>
      <c r="P272" s="19"/>
      <c r="Q272" s="19"/>
      <c r="R272" s="19"/>
      <c r="S272" s="19"/>
      <c r="T272" s="19"/>
      <c r="U272" s="19"/>
      <c r="V272" s="19"/>
      <c r="W272" s="19"/>
      <c r="X272" s="19"/>
    </row>
    <row r="273" spans="1:24" s="20" customFormat="1" ht="15.6" customHeight="1" x14ac:dyDescent="0.3">
      <c r="A273" s="578" t="s">
        <v>752</v>
      </c>
      <c r="B273" s="578"/>
      <c r="C273" s="934"/>
      <c r="D273" s="696"/>
      <c r="E273" s="19"/>
      <c r="F273" s="575"/>
      <c r="G273" s="575"/>
      <c r="H273" s="19"/>
      <c r="I273" s="19"/>
      <c r="J273" s="19"/>
      <c r="K273" s="19"/>
      <c r="L273" s="19"/>
      <c r="M273" s="19"/>
      <c r="N273" s="19"/>
      <c r="O273" s="19"/>
      <c r="P273" s="19"/>
      <c r="Q273" s="19"/>
      <c r="R273" s="19"/>
      <c r="S273" s="19"/>
      <c r="T273" s="19"/>
      <c r="U273" s="19"/>
      <c r="V273" s="19"/>
      <c r="W273" s="19"/>
      <c r="X273" s="19"/>
    </row>
    <row r="274" spans="1:24" s="20" customFormat="1" ht="15.6" customHeight="1" x14ac:dyDescent="0.3">
      <c r="A274" s="577" t="s">
        <v>715</v>
      </c>
      <c r="B274" s="577"/>
      <c r="C274" s="933" t="s">
        <v>174</v>
      </c>
      <c r="D274" s="574"/>
      <c r="E274" s="19"/>
      <c r="F274" s="575"/>
      <c r="G274" s="575"/>
      <c r="H274" s="19"/>
      <c r="I274" s="19"/>
      <c r="J274" s="19"/>
      <c r="K274" s="19"/>
      <c r="L274" s="19"/>
      <c r="M274" s="19"/>
      <c r="N274" s="19"/>
      <c r="O274" s="19"/>
      <c r="P274" s="19"/>
      <c r="Q274" s="19"/>
      <c r="R274" s="19"/>
      <c r="S274" s="19"/>
      <c r="T274" s="19"/>
      <c r="U274" s="19"/>
      <c r="V274" s="19"/>
      <c r="W274" s="19"/>
      <c r="X274" s="19"/>
    </row>
    <row r="275" spans="1:24" s="20" customFormat="1" ht="15.6" customHeight="1" x14ac:dyDescent="0.3">
      <c r="A275" s="568" t="s">
        <v>736</v>
      </c>
      <c r="B275" s="568"/>
      <c r="C275" s="934"/>
      <c r="D275" s="574"/>
      <c r="E275" s="19"/>
      <c r="F275" s="575"/>
      <c r="G275" s="575"/>
      <c r="H275" s="19"/>
      <c r="I275" s="19"/>
      <c r="J275" s="19"/>
      <c r="K275" s="19"/>
      <c r="L275" s="19"/>
      <c r="M275" s="19"/>
      <c r="N275" s="19"/>
      <c r="O275" s="19"/>
      <c r="P275" s="19"/>
      <c r="Q275" s="19"/>
      <c r="R275" s="19"/>
      <c r="S275" s="19"/>
      <c r="T275" s="19"/>
      <c r="U275" s="19"/>
      <c r="V275" s="19"/>
      <c r="W275" s="19"/>
      <c r="X275" s="19"/>
    </row>
    <row r="276" spans="1:24" s="20" customFormat="1" ht="15.6" customHeight="1" x14ac:dyDescent="0.3">
      <c r="A276" s="568" t="s">
        <v>739</v>
      </c>
      <c r="B276" s="568"/>
      <c r="C276" s="934"/>
      <c r="D276" s="574"/>
      <c r="E276" s="19"/>
      <c r="F276" s="575"/>
      <c r="G276" s="575"/>
      <c r="H276" s="19"/>
      <c r="I276" s="19"/>
      <c r="J276" s="19"/>
      <c r="K276" s="19"/>
      <c r="L276" s="19"/>
      <c r="M276" s="19"/>
      <c r="N276" s="19"/>
      <c r="O276" s="19"/>
      <c r="P276" s="19"/>
      <c r="Q276" s="19"/>
      <c r="R276" s="19"/>
      <c r="S276" s="19"/>
      <c r="T276" s="19"/>
      <c r="U276" s="19"/>
      <c r="V276" s="19"/>
      <c r="W276" s="19"/>
      <c r="X276" s="19"/>
    </row>
    <row r="277" spans="1:24" s="20" customFormat="1" ht="15.6" customHeight="1" x14ac:dyDescent="0.3">
      <c r="A277" s="568" t="s">
        <v>731</v>
      </c>
      <c r="B277" s="568"/>
      <c r="C277" s="934"/>
      <c r="D277" s="574"/>
      <c r="E277" s="19"/>
      <c r="F277" s="575"/>
      <c r="G277" s="575"/>
      <c r="H277" s="19"/>
      <c r="I277" s="19"/>
      <c r="J277" s="19"/>
      <c r="K277" s="19"/>
      <c r="L277" s="19"/>
      <c r="M277" s="19"/>
      <c r="N277" s="19"/>
      <c r="O277" s="19"/>
      <c r="P277" s="19"/>
      <c r="Q277" s="19"/>
      <c r="R277" s="19"/>
      <c r="S277" s="19"/>
      <c r="T277" s="19"/>
      <c r="U277" s="19"/>
      <c r="V277" s="19"/>
      <c r="W277" s="19"/>
      <c r="X277" s="19"/>
    </row>
    <row r="278" spans="1:24" s="20" customFormat="1" ht="15.6" customHeight="1" x14ac:dyDescent="0.3">
      <c r="A278" s="568" t="s">
        <v>705</v>
      </c>
      <c r="B278" s="568"/>
      <c r="C278" s="934"/>
      <c r="D278" s="574"/>
      <c r="E278" s="19"/>
      <c r="F278" s="575"/>
      <c r="G278" s="575"/>
      <c r="H278" s="19"/>
      <c r="I278" s="19"/>
      <c r="J278" s="19"/>
      <c r="K278" s="19"/>
      <c r="L278" s="19"/>
      <c r="M278" s="19"/>
      <c r="N278" s="19"/>
      <c r="O278" s="19"/>
      <c r="P278" s="19"/>
      <c r="Q278" s="19"/>
      <c r="R278" s="19"/>
      <c r="S278" s="19"/>
      <c r="T278" s="19"/>
      <c r="U278" s="19"/>
      <c r="V278" s="19"/>
      <c r="W278" s="19"/>
      <c r="X278" s="19"/>
    </row>
    <row r="279" spans="1:24" s="20" customFormat="1" ht="15.6" customHeight="1" x14ac:dyDescent="0.3">
      <c r="A279" s="568" t="s">
        <v>735</v>
      </c>
      <c r="B279" s="568"/>
      <c r="C279" s="934"/>
      <c r="D279" s="574"/>
      <c r="E279" s="19"/>
      <c r="F279" s="575"/>
      <c r="G279" s="575"/>
      <c r="H279" s="19"/>
      <c r="I279" s="19"/>
      <c r="J279" s="19"/>
      <c r="K279" s="19"/>
      <c r="L279" s="19"/>
      <c r="M279" s="19"/>
      <c r="N279" s="19"/>
      <c r="O279" s="19"/>
      <c r="P279" s="19"/>
      <c r="Q279" s="19"/>
      <c r="R279" s="19"/>
      <c r="S279" s="19"/>
      <c r="T279" s="19"/>
      <c r="U279" s="19"/>
      <c r="V279" s="19"/>
      <c r="W279" s="19"/>
      <c r="X279" s="19"/>
    </row>
    <row r="280" spans="1:24" s="20" customFormat="1" ht="15.6" customHeight="1" x14ac:dyDescent="0.3">
      <c r="A280" s="568" t="s">
        <v>732</v>
      </c>
      <c r="B280" s="568"/>
      <c r="C280" s="934"/>
      <c r="D280" s="574"/>
      <c r="E280" s="19"/>
      <c r="F280" s="575"/>
      <c r="G280" s="575"/>
      <c r="H280" s="19"/>
      <c r="I280" s="19"/>
      <c r="J280" s="19"/>
      <c r="K280" s="19"/>
      <c r="L280" s="19"/>
      <c r="M280" s="19"/>
      <c r="N280" s="19"/>
      <c r="O280" s="19"/>
      <c r="P280" s="19"/>
      <c r="Q280" s="19"/>
      <c r="R280" s="19"/>
      <c r="S280" s="19"/>
      <c r="T280" s="19"/>
      <c r="U280" s="19"/>
      <c r="V280" s="19"/>
      <c r="W280" s="19"/>
      <c r="X280" s="19"/>
    </row>
    <row r="281" spans="1:24" s="20" customFormat="1" ht="15.6" customHeight="1" x14ac:dyDescent="0.3">
      <c r="A281" s="568" t="s">
        <v>742</v>
      </c>
      <c r="B281" s="568"/>
      <c r="C281" s="935"/>
      <c r="D281" s="32"/>
      <c r="E281" s="19"/>
      <c r="F281" s="575"/>
      <c r="G281" s="575"/>
      <c r="H281" s="19"/>
      <c r="I281" s="19"/>
      <c r="J281" s="19"/>
      <c r="K281" s="19"/>
      <c r="L281" s="19"/>
      <c r="M281" s="19"/>
      <c r="N281" s="19"/>
      <c r="O281" s="19"/>
      <c r="P281" s="19"/>
      <c r="Q281" s="19"/>
      <c r="R281" s="19"/>
      <c r="S281" s="19"/>
      <c r="T281" s="19"/>
      <c r="U281" s="19"/>
      <c r="V281" s="19"/>
      <c r="W281" s="19"/>
      <c r="X281" s="19"/>
    </row>
    <row r="282" spans="1:24" s="20" customFormat="1" ht="15.6" customHeight="1" x14ac:dyDescent="0.3">
      <c r="A282" s="568" t="s">
        <v>709</v>
      </c>
      <c r="B282" s="568"/>
      <c r="C282" s="935"/>
      <c r="D282" s="32"/>
      <c r="E282" s="19"/>
      <c r="F282" s="575"/>
      <c r="G282" s="575"/>
      <c r="H282" s="19"/>
      <c r="I282" s="19"/>
      <c r="J282" s="19"/>
      <c r="K282" s="19"/>
      <c r="L282" s="19"/>
      <c r="M282" s="19"/>
      <c r="N282" s="19"/>
      <c r="O282" s="19"/>
      <c r="P282" s="19"/>
      <c r="Q282" s="19"/>
      <c r="R282" s="19"/>
      <c r="S282" s="19"/>
      <c r="T282" s="19"/>
      <c r="U282" s="19"/>
      <c r="V282" s="19"/>
      <c r="W282" s="19"/>
      <c r="X282" s="19"/>
    </row>
    <row r="283" spans="1:24" s="20" customFormat="1" ht="15.6" customHeight="1" x14ac:dyDescent="0.3">
      <c r="A283" s="568" t="s">
        <v>706</v>
      </c>
      <c r="B283" s="568"/>
      <c r="C283" s="935"/>
      <c r="D283" s="32"/>
      <c r="E283" s="19"/>
      <c r="F283" s="575"/>
      <c r="G283" s="575"/>
      <c r="H283" s="19"/>
      <c r="I283" s="19"/>
      <c r="J283" s="19"/>
      <c r="K283" s="19"/>
      <c r="L283" s="19"/>
      <c r="M283" s="19"/>
      <c r="N283" s="19"/>
      <c r="O283" s="19"/>
      <c r="P283" s="19"/>
      <c r="Q283" s="19"/>
      <c r="R283" s="19"/>
      <c r="S283" s="19"/>
      <c r="T283" s="19"/>
      <c r="U283" s="19"/>
      <c r="V283" s="19"/>
      <c r="W283" s="19"/>
      <c r="X283" s="19"/>
    </row>
    <row r="284" spans="1:24" s="20" customFormat="1" ht="15.6" customHeight="1" x14ac:dyDescent="0.3">
      <c r="A284" s="568" t="s">
        <v>712</v>
      </c>
      <c r="B284" s="568"/>
      <c r="C284" s="935"/>
      <c r="D284" s="32"/>
      <c r="E284" s="19"/>
      <c r="F284" s="575"/>
      <c r="G284" s="575"/>
      <c r="H284" s="19"/>
      <c r="I284" s="19"/>
      <c r="J284" s="19"/>
      <c r="K284" s="19"/>
      <c r="L284" s="19"/>
      <c r="M284" s="19"/>
      <c r="N284" s="19"/>
      <c r="O284" s="19"/>
      <c r="P284" s="19"/>
      <c r="Q284" s="19"/>
      <c r="R284" s="19"/>
      <c r="S284" s="19"/>
      <c r="T284" s="19"/>
      <c r="U284" s="19"/>
      <c r="V284" s="19"/>
      <c r="W284" s="19"/>
      <c r="X284" s="19"/>
    </row>
    <row r="285" spans="1:24" s="20" customFormat="1" ht="15.6" customHeight="1" x14ac:dyDescent="0.3">
      <c r="A285" s="568" t="s">
        <v>708</v>
      </c>
      <c r="B285" s="568"/>
      <c r="C285" s="935"/>
      <c r="D285" s="32"/>
      <c r="E285" s="19"/>
      <c r="F285" s="575"/>
      <c r="G285" s="575"/>
      <c r="H285" s="19"/>
      <c r="I285" s="19"/>
      <c r="J285" s="19"/>
      <c r="K285" s="19"/>
      <c r="L285" s="19"/>
      <c r="M285" s="19"/>
      <c r="N285" s="19"/>
      <c r="O285" s="19"/>
      <c r="P285" s="19"/>
      <c r="Q285" s="19"/>
      <c r="R285" s="19"/>
      <c r="S285" s="19"/>
      <c r="T285" s="19"/>
      <c r="U285" s="19"/>
      <c r="V285" s="19"/>
      <c r="W285" s="19"/>
      <c r="X285" s="19"/>
    </row>
    <row r="286" spans="1:24" s="20" customFormat="1" ht="15.6" customHeight="1" x14ac:dyDescent="0.3">
      <c r="A286" s="568" t="s">
        <v>760</v>
      </c>
      <c r="B286" s="568"/>
      <c r="C286" s="935"/>
      <c r="D286" s="32"/>
      <c r="E286" s="19"/>
      <c r="F286" s="575"/>
      <c r="G286" s="575"/>
      <c r="H286" s="19"/>
      <c r="I286" s="19"/>
      <c r="J286" s="19"/>
      <c r="K286" s="19"/>
      <c r="L286" s="19"/>
      <c r="M286" s="19"/>
      <c r="N286" s="19"/>
      <c r="O286" s="19"/>
      <c r="P286" s="19"/>
      <c r="Q286" s="19"/>
      <c r="R286" s="19"/>
      <c r="S286" s="19"/>
      <c r="T286" s="19"/>
      <c r="U286" s="19"/>
      <c r="V286" s="19"/>
      <c r="W286" s="19"/>
      <c r="X286" s="19"/>
    </row>
    <row r="287" spans="1:24" s="20" customFormat="1" ht="15.6" customHeight="1" x14ac:dyDescent="0.3">
      <c r="A287" s="568" t="s">
        <v>758</v>
      </c>
      <c r="B287" s="568"/>
      <c r="C287" s="935"/>
      <c r="D287" s="32"/>
      <c r="E287" s="19"/>
      <c r="F287" s="575"/>
      <c r="G287" s="575"/>
      <c r="H287" s="19"/>
      <c r="I287" s="19"/>
      <c r="J287" s="19"/>
      <c r="K287" s="19"/>
      <c r="L287" s="19"/>
      <c r="M287" s="19"/>
      <c r="N287" s="19"/>
      <c r="O287" s="19"/>
      <c r="P287" s="19"/>
      <c r="Q287" s="19"/>
      <c r="R287" s="19"/>
      <c r="S287" s="19"/>
      <c r="T287" s="19"/>
      <c r="U287" s="19"/>
      <c r="V287" s="19"/>
      <c r="W287" s="19"/>
      <c r="X287" s="19"/>
    </row>
    <row r="288" spans="1:24" s="20" customFormat="1" ht="15.6" customHeight="1" x14ac:dyDescent="0.3">
      <c r="A288" s="568" t="s">
        <v>745</v>
      </c>
      <c r="B288" s="568"/>
      <c r="C288" s="935"/>
      <c r="D288" s="32"/>
      <c r="E288" s="19"/>
      <c r="F288" s="575"/>
      <c r="G288" s="575"/>
      <c r="H288" s="19"/>
      <c r="I288" s="19"/>
      <c r="J288" s="19"/>
      <c r="K288" s="19"/>
      <c r="L288" s="19"/>
      <c r="M288" s="19"/>
      <c r="N288" s="19"/>
      <c r="O288" s="19"/>
      <c r="P288" s="19"/>
      <c r="Q288" s="19"/>
      <c r="R288" s="19"/>
      <c r="S288" s="19"/>
      <c r="T288" s="19"/>
      <c r="U288" s="19"/>
      <c r="V288" s="19"/>
      <c r="W288" s="19"/>
      <c r="X288" s="19"/>
    </row>
    <row r="289" spans="1:24" s="20" customFormat="1" ht="15.6" customHeight="1" x14ac:dyDescent="0.3">
      <c r="A289" s="568" t="s">
        <v>704</v>
      </c>
      <c r="B289" s="568"/>
      <c r="C289" s="935"/>
      <c r="D289" s="32"/>
      <c r="E289" s="19"/>
      <c r="F289" s="575"/>
      <c r="G289" s="575"/>
      <c r="H289" s="19"/>
      <c r="I289" s="19"/>
      <c r="J289" s="19"/>
      <c r="K289" s="19"/>
      <c r="L289" s="19"/>
      <c r="M289" s="19"/>
      <c r="N289" s="19"/>
      <c r="O289" s="19"/>
      <c r="P289" s="19"/>
      <c r="Q289" s="19"/>
      <c r="R289" s="19"/>
      <c r="S289" s="19"/>
      <c r="T289" s="19"/>
      <c r="U289" s="19"/>
      <c r="V289" s="19"/>
      <c r="W289" s="19"/>
      <c r="X289" s="19"/>
    </row>
    <row r="290" spans="1:24" s="20" customFormat="1" ht="15.6" customHeight="1" x14ac:dyDescent="0.3">
      <c r="A290" s="568" t="s">
        <v>744</v>
      </c>
      <c r="B290" s="568"/>
      <c r="C290" s="935"/>
      <c r="D290" s="32"/>
      <c r="E290" s="19"/>
      <c r="F290" s="575"/>
      <c r="G290" s="575"/>
      <c r="H290" s="19"/>
      <c r="I290" s="19"/>
      <c r="J290" s="19"/>
      <c r="K290" s="19"/>
      <c r="L290" s="19"/>
      <c r="M290" s="19"/>
      <c r="N290" s="19"/>
      <c r="O290" s="19"/>
      <c r="P290" s="19"/>
      <c r="Q290" s="19"/>
      <c r="R290" s="19"/>
      <c r="S290" s="19"/>
      <c r="T290" s="19"/>
      <c r="U290" s="19"/>
      <c r="V290" s="19"/>
      <c r="W290" s="19"/>
      <c r="X290" s="19"/>
    </row>
    <row r="291" spans="1:24" s="20" customFormat="1" ht="15.6" customHeight="1" x14ac:dyDescent="0.3">
      <c r="A291" s="568" t="s">
        <v>746</v>
      </c>
      <c r="B291" s="568"/>
      <c r="C291" s="935"/>
      <c r="D291" s="32"/>
      <c r="E291" s="19"/>
      <c r="F291" s="575"/>
      <c r="G291" s="575"/>
      <c r="H291" s="19"/>
      <c r="I291" s="19"/>
      <c r="J291" s="19"/>
      <c r="K291" s="19"/>
      <c r="L291" s="19"/>
      <c r="M291" s="19"/>
      <c r="N291" s="19"/>
      <c r="O291" s="19"/>
      <c r="P291" s="19"/>
      <c r="Q291" s="19"/>
      <c r="R291" s="19"/>
      <c r="S291" s="19"/>
      <c r="T291" s="19"/>
      <c r="U291" s="19"/>
      <c r="V291" s="19"/>
      <c r="W291" s="19"/>
      <c r="X291" s="19"/>
    </row>
    <row r="292" spans="1:24" s="20" customFormat="1" ht="15.6" customHeight="1" x14ac:dyDescent="0.3">
      <c r="A292" s="568" t="s">
        <v>747</v>
      </c>
      <c r="B292" s="568"/>
      <c r="C292" s="935"/>
      <c r="D292" s="32"/>
      <c r="E292" s="19"/>
      <c r="F292" s="575"/>
      <c r="G292" s="575"/>
      <c r="H292" s="19"/>
      <c r="I292" s="19"/>
      <c r="J292" s="19"/>
      <c r="K292" s="19"/>
      <c r="L292" s="19"/>
      <c r="M292" s="19"/>
      <c r="N292" s="19"/>
      <c r="O292" s="19"/>
      <c r="P292" s="19"/>
      <c r="Q292" s="19"/>
      <c r="R292" s="19"/>
      <c r="S292" s="19"/>
      <c r="T292" s="19"/>
      <c r="U292" s="19"/>
      <c r="V292" s="19"/>
      <c r="W292" s="19"/>
      <c r="X292" s="19"/>
    </row>
    <row r="293" spans="1:24" s="20" customFormat="1" ht="15.6" customHeight="1" x14ac:dyDescent="0.3">
      <c r="A293" s="568" t="s">
        <v>738</v>
      </c>
      <c r="B293" s="568"/>
      <c r="C293" s="935"/>
      <c r="D293" s="32"/>
      <c r="E293" s="19"/>
      <c r="F293" s="575"/>
      <c r="G293" s="575"/>
      <c r="H293" s="19"/>
      <c r="I293" s="19"/>
      <c r="J293" s="19"/>
      <c r="K293" s="19"/>
      <c r="L293" s="19"/>
      <c r="M293" s="19"/>
      <c r="N293" s="19"/>
      <c r="O293" s="19"/>
      <c r="P293" s="19"/>
      <c r="Q293" s="19"/>
      <c r="R293" s="19"/>
      <c r="S293" s="19"/>
      <c r="T293" s="19"/>
      <c r="U293" s="19"/>
      <c r="V293" s="19"/>
      <c r="W293" s="19"/>
      <c r="X293" s="19"/>
    </row>
    <row r="294" spans="1:24" s="20" customFormat="1" ht="15.6" customHeight="1" x14ac:dyDescent="0.3">
      <c r="A294" s="568" t="s">
        <v>737</v>
      </c>
      <c r="B294" s="568"/>
      <c r="C294" s="935"/>
      <c r="D294" s="32"/>
      <c r="E294" s="19"/>
      <c r="F294" s="575"/>
      <c r="G294" s="575"/>
      <c r="H294" s="19"/>
      <c r="I294" s="19"/>
      <c r="J294" s="19"/>
      <c r="K294" s="19"/>
      <c r="L294" s="19"/>
      <c r="M294" s="19"/>
      <c r="N294" s="19"/>
      <c r="O294" s="19"/>
      <c r="P294" s="19"/>
      <c r="Q294" s="19"/>
      <c r="R294" s="19"/>
      <c r="S294" s="19"/>
      <c r="T294" s="19"/>
      <c r="U294" s="19"/>
      <c r="V294" s="19"/>
      <c r="W294" s="19"/>
      <c r="X294" s="19"/>
    </row>
    <row r="295" spans="1:24" s="20" customFormat="1" ht="15.6" customHeight="1" x14ac:dyDescent="0.3">
      <c r="A295" s="579" t="s">
        <v>743</v>
      </c>
      <c r="B295" s="579"/>
      <c r="C295" s="935"/>
      <c r="D295" s="696"/>
      <c r="E295" s="19"/>
      <c r="F295" s="575"/>
      <c r="G295" s="575"/>
      <c r="H295" s="19"/>
      <c r="I295" s="19"/>
      <c r="J295" s="19"/>
      <c r="K295" s="19"/>
      <c r="L295" s="19"/>
      <c r="M295" s="19"/>
      <c r="N295" s="19"/>
      <c r="O295" s="19"/>
      <c r="P295" s="19"/>
      <c r="Q295" s="19"/>
      <c r="R295" s="19"/>
      <c r="S295" s="19"/>
      <c r="T295" s="19"/>
      <c r="U295" s="19"/>
      <c r="V295" s="19"/>
      <c r="W295" s="19"/>
      <c r="X295" s="19"/>
    </row>
    <row r="296" spans="1:24" s="20" customFormat="1" ht="15.6" customHeight="1" x14ac:dyDescent="0.3">
      <c r="A296" s="568" t="s">
        <v>740</v>
      </c>
      <c r="B296" s="568"/>
      <c r="C296" s="933" t="s">
        <v>348</v>
      </c>
      <c r="D296" s="574"/>
      <c r="E296" s="19"/>
      <c r="F296" s="575"/>
      <c r="G296" s="575"/>
      <c r="H296" s="19"/>
      <c r="I296" s="19"/>
      <c r="J296" s="19"/>
      <c r="K296" s="19"/>
      <c r="L296" s="19"/>
      <c r="M296" s="19"/>
      <c r="N296" s="19"/>
      <c r="O296" s="19"/>
      <c r="P296" s="19"/>
      <c r="Q296" s="19"/>
      <c r="R296" s="19"/>
      <c r="S296" s="19"/>
      <c r="T296" s="19"/>
      <c r="U296" s="19"/>
      <c r="V296" s="19"/>
      <c r="W296" s="19"/>
      <c r="X296" s="19"/>
    </row>
    <row r="297" spans="1:24" s="20" customFormat="1" ht="15.6" customHeight="1" x14ac:dyDescent="0.3">
      <c r="A297" s="568" t="s">
        <v>741</v>
      </c>
      <c r="B297" s="568"/>
      <c r="C297" s="934"/>
      <c r="D297" s="574"/>
      <c r="E297" s="19"/>
      <c r="F297" s="575"/>
      <c r="G297" s="575"/>
      <c r="H297" s="19"/>
      <c r="I297" s="19"/>
      <c r="J297" s="19"/>
      <c r="K297" s="19"/>
      <c r="L297" s="19"/>
      <c r="M297" s="19"/>
      <c r="N297" s="19"/>
      <c r="O297" s="19"/>
      <c r="P297" s="19"/>
      <c r="Q297" s="19"/>
      <c r="R297" s="19"/>
      <c r="S297" s="19"/>
      <c r="T297" s="19"/>
      <c r="U297" s="19"/>
      <c r="V297" s="19"/>
      <c r="W297" s="19"/>
      <c r="X297" s="19"/>
    </row>
    <row r="298" spans="1:24" s="20" customFormat="1" ht="15.6" customHeight="1" x14ac:dyDescent="0.3">
      <c r="A298" s="568" t="s">
        <v>762</v>
      </c>
      <c r="B298" s="568"/>
      <c r="C298" s="934"/>
      <c r="D298" s="574"/>
      <c r="E298" s="19"/>
      <c r="F298" s="575"/>
      <c r="G298" s="575"/>
      <c r="H298" s="19"/>
      <c r="I298" s="19"/>
      <c r="J298" s="19"/>
      <c r="K298" s="19"/>
      <c r="L298" s="19"/>
      <c r="M298" s="19"/>
      <c r="N298" s="19"/>
      <c r="O298" s="19"/>
      <c r="P298" s="19"/>
      <c r="Q298" s="19"/>
      <c r="R298" s="19"/>
      <c r="S298" s="19"/>
      <c r="T298" s="19"/>
      <c r="U298" s="19"/>
      <c r="V298" s="19"/>
      <c r="W298" s="19"/>
      <c r="X298" s="19"/>
    </row>
    <row r="299" spans="1:24" s="20" customFormat="1" ht="15.6" customHeight="1" x14ac:dyDescent="0.3">
      <c r="A299" s="568" t="s">
        <v>717</v>
      </c>
      <c r="B299" s="568"/>
      <c r="C299" s="934"/>
      <c r="D299" s="574"/>
      <c r="E299" s="19"/>
      <c r="F299" s="575"/>
      <c r="G299" s="575"/>
      <c r="H299" s="19"/>
      <c r="I299" s="19"/>
      <c r="J299" s="19"/>
      <c r="K299" s="19"/>
      <c r="L299" s="19"/>
      <c r="M299" s="19"/>
      <c r="N299" s="19"/>
      <c r="O299" s="19"/>
      <c r="P299" s="19"/>
      <c r="Q299" s="19"/>
      <c r="R299" s="19"/>
      <c r="S299" s="19"/>
      <c r="T299" s="19"/>
      <c r="U299" s="19"/>
      <c r="V299" s="19"/>
      <c r="W299" s="19"/>
      <c r="X299" s="19"/>
    </row>
    <row r="300" spans="1:24" s="20" customFormat="1" ht="15.6" customHeight="1" x14ac:dyDescent="0.3">
      <c r="A300" s="568" t="s">
        <v>734</v>
      </c>
      <c r="B300" s="568"/>
      <c r="C300" s="934"/>
      <c r="D300" s="574"/>
      <c r="E300" s="19"/>
      <c r="F300" s="575"/>
      <c r="G300" s="575"/>
      <c r="H300" s="19"/>
      <c r="I300" s="19"/>
      <c r="J300" s="19"/>
      <c r="K300" s="19"/>
      <c r="L300" s="19"/>
      <c r="M300" s="19"/>
      <c r="N300" s="19"/>
      <c r="O300" s="19"/>
      <c r="P300" s="19"/>
      <c r="Q300" s="19"/>
      <c r="R300" s="19"/>
      <c r="S300" s="19"/>
      <c r="T300" s="19"/>
      <c r="U300" s="19"/>
      <c r="V300" s="19"/>
      <c r="W300" s="19"/>
      <c r="X300" s="19"/>
    </row>
    <row r="301" spans="1:24" s="20" customFormat="1" ht="15.6" customHeight="1" x14ac:dyDescent="0.3">
      <c r="A301" s="568" t="s">
        <v>713</v>
      </c>
      <c r="B301" s="568"/>
      <c r="C301" s="934"/>
      <c r="D301" s="574"/>
      <c r="E301" s="19"/>
      <c r="F301" s="575"/>
      <c r="G301" s="575"/>
      <c r="H301" s="19"/>
      <c r="I301" s="19"/>
      <c r="J301" s="19"/>
      <c r="K301" s="19"/>
      <c r="L301" s="19"/>
      <c r="M301" s="19"/>
      <c r="N301" s="19"/>
      <c r="O301" s="19"/>
      <c r="P301" s="19"/>
      <c r="Q301" s="19"/>
      <c r="R301" s="19"/>
      <c r="S301" s="19"/>
      <c r="T301" s="19"/>
      <c r="U301" s="19"/>
      <c r="V301" s="19"/>
      <c r="W301" s="19"/>
      <c r="X301" s="19"/>
    </row>
    <row r="302" spans="1:24" s="20" customFormat="1" ht="15.6" customHeight="1" x14ac:dyDescent="0.3">
      <c r="A302" s="568" t="s">
        <v>716</v>
      </c>
      <c r="B302" s="568"/>
      <c r="C302" s="934"/>
      <c r="D302" s="574"/>
      <c r="E302" s="19"/>
      <c r="F302" s="575"/>
      <c r="G302" s="575"/>
      <c r="H302" s="19"/>
      <c r="I302" s="19"/>
      <c r="J302" s="19"/>
      <c r="K302" s="19"/>
      <c r="L302" s="19"/>
      <c r="M302" s="19"/>
      <c r="N302" s="19"/>
      <c r="O302" s="19"/>
      <c r="P302" s="19"/>
      <c r="Q302" s="19"/>
      <c r="R302" s="19"/>
      <c r="S302" s="19"/>
      <c r="T302" s="19"/>
      <c r="U302" s="19"/>
      <c r="V302" s="19"/>
      <c r="W302" s="19"/>
      <c r="X302" s="19"/>
    </row>
    <row r="303" spans="1:24" s="20" customFormat="1" ht="15.6" customHeight="1" x14ac:dyDescent="0.3">
      <c r="A303" s="568" t="s">
        <v>710</v>
      </c>
      <c r="B303" s="568"/>
      <c r="C303" s="934"/>
      <c r="D303" s="574"/>
      <c r="E303" s="19"/>
      <c r="F303" s="575"/>
      <c r="G303" s="575"/>
      <c r="H303" s="19"/>
      <c r="I303" s="19"/>
      <c r="J303" s="19"/>
      <c r="K303" s="19"/>
      <c r="L303" s="19"/>
      <c r="M303" s="19"/>
      <c r="N303" s="19"/>
      <c r="O303" s="19"/>
      <c r="P303" s="19"/>
      <c r="Q303" s="19"/>
      <c r="R303" s="19"/>
      <c r="S303" s="19"/>
      <c r="T303" s="19"/>
      <c r="U303" s="19"/>
      <c r="V303" s="19"/>
      <c r="W303" s="19"/>
      <c r="X303" s="19"/>
    </row>
    <row r="304" spans="1:24" s="20" customFormat="1" ht="15.6" customHeight="1" x14ac:dyDescent="0.3">
      <c r="A304" s="568" t="s">
        <v>707</v>
      </c>
      <c r="B304" s="568"/>
      <c r="C304" s="934"/>
      <c r="D304" s="574"/>
      <c r="E304" s="19"/>
      <c r="F304" s="575"/>
      <c r="G304" s="575"/>
      <c r="H304" s="576"/>
      <c r="I304" s="576"/>
      <c r="J304" s="576"/>
      <c r="K304" s="19"/>
      <c r="L304" s="19"/>
      <c r="M304" s="19"/>
      <c r="N304" s="19"/>
      <c r="O304" s="19"/>
      <c r="P304" s="19"/>
      <c r="Q304" s="19"/>
      <c r="R304" s="19"/>
      <c r="S304" s="19"/>
      <c r="T304" s="19"/>
      <c r="U304" s="19"/>
      <c r="V304" s="19"/>
      <c r="W304" s="19"/>
      <c r="X304" s="19"/>
    </row>
    <row r="305" spans="1:24" s="20" customFormat="1" ht="15.6" customHeight="1" x14ac:dyDescent="0.3">
      <c r="A305" s="568" t="s">
        <v>729</v>
      </c>
      <c r="B305" s="568"/>
      <c r="C305" s="934"/>
      <c r="D305" s="574"/>
      <c r="E305" s="19"/>
      <c r="F305" s="575"/>
      <c r="G305" s="575"/>
      <c r="H305" s="576"/>
      <c r="I305" s="576"/>
      <c r="J305" s="576"/>
      <c r="K305" s="19"/>
      <c r="L305" s="19"/>
      <c r="M305" s="19"/>
      <c r="N305" s="19"/>
      <c r="O305" s="19"/>
      <c r="P305" s="19"/>
      <c r="Q305" s="19"/>
      <c r="R305" s="19"/>
      <c r="S305" s="19"/>
      <c r="T305" s="19"/>
      <c r="U305" s="19"/>
      <c r="V305" s="19"/>
      <c r="W305" s="19"/>
      <c r="X305" s="19"/>
    </row>
    <row r="306" spans="1:24" s="20" customFormat="1" ht="15.6" customHeight="1" x14ac:dyDescent="0.3">
      <c r="A306" s="568" t="s">
        <v>984</v>
      </c>
      <c r="B306" s="568"/>
      <c r="C306" s="934"/>
      <c r="D306" s="574"/>
      <c r="E306" s="19"/>
      <c r="F306" s="575"/>
      <c r="G306" s="575"/>
      <c r="H306" s="576"/>
      <c r="I306" s="576"/>
      <c r="J306" s="576"/>
      <c r="K306" s="19"/>
      <c r="L306" s="19"/>
      <c r="M306" s="19"/>
      <c r="N306" s="19"/>
      <c r="O306" s="19"/>
      <c r="P306" s="19"/>
      <c r="Q306" s="19"/>
      <c r="R306" s="19"/>
      <c r="S306" s="19"/>
      <c r="T306" s="19"/>
      <c r="U306" s="19"/>
      <c r="V306" s="19"/>
      <c r="W306" s="19"/>
      <c r="X306" s="19"/>
    </row>
    <row r="307" spans="1:24" s="20" customFormat="1" ht="15.6" customHeight="1" x14ac:dyDescent="0.3">
      <c r="A307" s="568" t="s">
        <v>985</v>
      </c>
      <c r="B307" s="568"/>
      <c r="C307" s="934"/>
      <c r="D307" s="574"/>
      <c r="E307" s="19"/>
      <c r="F307" s="575"/>
      <c r="G307" s="575"/>
      <c r="H307" s="576"/>
      <c r="I307" s="576"/>
      <c r="J307" s="576"/>
      <c r="K307" s="19"/>
      <c r="L307" s="19"/>
      <c r="M307" s="19"/>
      <c r="N307" s="19"/>
      <c r="O307" s="19"/>
      <c r="P307" s="19"/>
      <c r="Q307" s="19"/>
      <c r="R307" s="19"/>
      <c r="S307" s="19"/>
      <c r="T307" s="19"/>
      <c r="U307" s="19"/>
      <c r="V307" s="19"/>
      <c r="W307" s="19"/>
      <c r="X307" s="19"/>
    </row>
    <row r="308" spans="1:24" s="20" customFormat="1" ht="15.6" customHeight="1" x14ac:dyDescent="0.3">
      <c r="A308" s="568" t="s">
        <v>711</v>
      </c>
      <c r="B308" s="568"/>
      <c r="C308" s="934"/>
      <c r="D308" s="574"/>
      <c r="E308" s="19"/>
      <c r="F308" s="575"/>
      <c r="G308" s="575"/>
      <c r="H308" s="576"/>
      <c r="I308" s="576"/>
      <c r="J308" s="576"/>
      <c r="K308" s="19"/>
      <c r="L308" s="19"/>
      <c r="M308" s="19"/>
      <c r="N308" s="19"/>
      <c r="O308" s="19"/>
      <c r="P308" s="19"/>
      <c r="Q308" s="19"/>
      <c r="R308" s="19"/>
      <c r="S308" s="19"/>
      <c r="T308" s="19"/>
      <c r="U308" s="19"/>
      <c r="V308" s="19"/>
      <c r="W308" s="19"/>
      <c r="X308" s="19"/>
    </row>
    <row r="309" spans="1:24" s="20" customFormat="1" ht="15.6" customHeight="1" x14ac:dyDescent="0.3">
      <c r="A309" s="568" t="s">
        <v>730</v>
      </c>
      <c r="B309" s="568"/>
      <c r="C309" s="934"/>
      <c r="D309" s="574"/>
      <c r="E309" s="19"/>
      <c r="F309" s="575"/>
      <c r="G309" s="575"/>
      <c r="H309" s="576"/>
      <c r="I309" s="576"/>
      <c r="J309" s="576"/>
      <c r="K309" s="19"/>
      <c r="L309" s="19"/>
      <c r="M309" s="19"/>
      <c r="N309" s="19"/>
      <c r="O309" s="19"/>
      <c r="P309" s="19"/>
      <c r="Q309" s="19"/>
      <c r="R309" s="19"/>
      <c r="S309" s="19"/>
      <c r="T309" s="19"/>
      <c r="U309" s="19"/>
      <c r="V309" s="19"/>
      <c r="W309" s="19"/>
      <c r="X309" s="19"/>
    </row>
    <row r="310" spans="1:24" s="20" customFormat="1" ht="15.6" customHeight="1" x14ac:dyDescent="0.3">
      <c r="A310" s="568" t="s">
        <v>757</v>
      </c>
      <c r="B310" s="568"/>
      <c r="C310" s="934"/>
      <c r="D310" s="574"/>
      <c r="E310" s="19"/>
      <c r="F310" s="575"/>
      <c r="G310" s="575"/>
      <c r="H310" s="575"/>
      <c r="I310" s="576"/>
      <c r="J310" s="576"/>
      <c r="K310" s="19"/>
      <c r="L310" s="19"/>
      <c r="M310" s="19"/>
      <c r="N310" s="19"/>
      <c r="O310" s="19"/>
      <c r="P310" s="19"/>
      <c r="Q310" s="19"/>
      <c r="R310" s="19"/>
      <c r="S310" s="19"/>
      <c r="T310" s="19"/>
      <c r="U310" s="19"/>
      <c r="V310" s="19"/>
      <c r="W310" s="19"/>
      <c r="X310" s="19"/>
    </row>
    <row r="311" spans="1:24" x14ac:dyDescent="0.3">
      <c r="A311" s="568" t="s">
        <v>728</v>
      </c>
      <c r="B311" s="568"/>
      <c r="C311" s="934"/>
      <c r="D311" s="574"/>
      <c r="E311" s="4"/>
      <c r="F311" s="33"/>
      <c r="G311" s="33"/>
      <c r="H311" s="33"/>
      <c r="I311" s="74"/>
      <c r="J311" s="74"/>
      <c r="L311" s="19"/>
      <c r="M311" s="19"/>
      <c r="N311" s="19"/>
      <c r="O311" s="19"/>
      <c r="P311" s="19"/>
      <c r="Q311" s="19"/>
      <c r="R311" s="19"/>
      <c r="S311" s="19"/>
      <c r="T311" s="19"/>
      <c r="U311" s="19"/>
      <c r="V311" s="19"/>
      <c r="W311" s="19"/>
      <c r="X311" s="19"/>
    </row>
    <row r="312" spans="1:24" x14ac:dyDescent="0.3">
      <c r="A312" s="568" t="s">
        <v>733</v>
      </c>
      <c r="B312" s="568"/>
      <c r="C312" s="934"/>
      <c r="D312" s="574"/>
      <c r="E312" s="4"/>
      <c r="F312" s="33"/>
      <c r="G312" s="33"/>
      <c r="H312" s="33"/>
      <c r="I312" s="33"/>
      <c r="J312" s="33"/>
      <c r="L312" s="19"/>
      <c r="M312" s="19"/>
      <c r="N312" s="19"/>
      <c r="O312" s="19"/>
      <c r="P312" s="19"/>
      <c r="Q312" s="19"/>
      <c r="R312" s="19"/>
      <c r="S312" s="19"/>
      <c r="T312" s="19"/>
      <c r="U312" s="19"/>
      <c r="V312" s="19"/>
      <c r="W312" s="19"/>
      <c r="X312" s="19"/>
    </row>
    <row r="313" spans="1:24" x14ac:dyDescent="0.3">
      <c r="A313" s="568" t="s">
        <v>718</v>
      </c>
      <c r="B313" s="568"/>
      <c r="C313" s="934"/>
      <c r="D313" s="696"/>
      <c r="E313" s="4"/>
      <c r="F313" s="33"/>
      <c r="G313" s="33"/>
      <c r="H313" s="33"/>
      <c r="I313" s="33"/>
      <c r="J313" s="33"/>
      <c r="L313" s="19"/>
      <c r="M313" s="19"/>
      <c r="N313" s="19"/>
      <c r="O313" s="19"/>
      <c r="P313" s="19"/>
      <c r="Q313" s="19"/>
      <c r="R313" s="19"/>
      <c r="S313" s="19"/>
      <c r="T313" s="19"/>
      <c r="U313" s="19"/>
      <c r="V313" s="19"/>
      <c r="W313" s="19"/>
      <c r="X313" s="19"/>
    </row>
    <row r="314" spans="1:24" x14ac:dyDescent="0.3">
      <c r="A314" s="577" t="s">
        <v>724</v>
      </c>
      <c r="B314" s="577"/>
      <c r="C314" s="933" t="s">
        <v>349</v>
      </c>
      <c r="D314" s="574"/>
      <c r="E314" s="4"/>
      <c r="F314" s="33"/>
      <c r="G314" s="33"/>
      <c r="H314" s="33"/>
      <c r="I314" s="33"/>
      <c r="J314" s="33"/>
      <c r="L314" s="19"/>
      <c r="M314" s="19"/>
      <c r="N314" s="19"/>
      <c r="O314" s="19"/>
      <c r="P314" s="19"/>
      <c r="Q314" s="19"/>
      <c r="R314" s="19"/>
      <c r="S314" s="19"/>
      <c r="T314" s="19"/>
      <c r="U314" s="19"/>
      <c r="V314" s="19"/>
      <c r="W314" s="19"/>
      <c r="X314" s="19"/>
    </row>
    <row r="315" spans="1:24" x14ac:dyDescent="0.3">
      <c r="A315" s="568" t="s">
        <v>721</v>
      </c>
      <c r="B315" s="568"/>
      <c r="C315" s="934"/>
      <c r="D315" s="574"/>
      <c r="E315" s="4"/>
      <c r="F315" s="33"/>
      <c r="G315" s="33"/>
      <c r="H315" s="33"/>
      <c r="I315" s="33"/>
      <c r="J315" s="33"/>
      <c r="L315" s="19"/>
      <c r="M315" s="19"/>
      <c r="N315" s="19"/>
      <c r="O315" s="19"/>
      <c r="P315" s="19"/>
      <c r="Q315" s="19"/>
      <c r="R315" s="19"/>
      <c r="S315" s="19"/>
      <c r="T315" s="19"/>
      <c r="U315" s="19"/>
      <c r="V315" s="19"/>
      <c r="W315" s="19"/>
      <c r="X315" s="19"/>
    </row>
    <row r="316" spans="1:24" x14ac:dyDescent="0.3">
      <c r="A316" s="568" t="s">
        <v>720</v>
      </c>
      <c r="B316" s="568"/>
      <c r="C316" s="934"/>
      <c r="D316" s="574"/>
      <c r="E316" s="4"/>
      <c r="F316" s="33"/>
      <c r="G316" s="33"/>
      <c r="H316" s="33"/>
      <c r="I316" s="33"/>
      <c r="J316" s="33"/>
      <c r="L316" s="19"/>
      <c r="M316" s="19"/>
      <c r="N316" s="19"/>
      <c r="O316" s="19"/>
      <c r="P316" s="19"/>
      <c r="Q316" s="19"/>
      <c r="R316" s="19"/>
      <c r="S316" s="19"/>
      <c r="T316" s="19"/>
      <c r="U316" s="19"/>
      <c r="V316" s="19"/>
      <c r="W316" s="19"/>
      <c r="X316" s="19"/>
    </row>
    <row r="317" spans="1:24" x14ac:dyDescent="0.3">
      <c r="A317" s="568" t="s">
        <v>719</v>
      </c>
      <c r="B317" s="568"/>
      <c r="C317" s="934"/>
      <c r="D317" s="574"/>
      <c r="E317" s="4"/>
      <c r="F317" s="33"/>
      <c r="G317" s="33"/>
      <c r="H317" s="33"/>
      <c r="I317" s="33"/>
      <c r="J317" s="33"/>
      <c r="L317" s="19"/>
      <c r="M317" s="19"/>
      <c r="N317" s="19"/>
      <c r="O317" s="19"/>
      <c r="P317" s="19"/>
      <c r="Q317" s="19"/>
      <c r="R317" s="19"/>
      <c r="S317" s="19"/>
      <c r="T317" s="19"/>
      <c r="U317" s="19"/>
      <c r="V317" s="19"/>
      <c r="W317" s="19"/>
      <c r="X317" s="19"/>
    </row>
    <row r="318" spans="1:24" x14ac:dyDescent="0.3">
      <c r="A318" s="568" t="s">
        <v>722</v>
      </c>
      <c r="B318" s="568"/>
      <c r="C318" s="934"/>
      <c r="D318" s="574"/>
      <c r="E318" s="4"/>
      <c r="F318" s="33"/>
      <c r="G318" s="33"/>
      <c r="H318" s="33"/>
      <c r="I318" s="33"/>
      <c r="J318" s="33"/>
      <c r="L318" s="19"/>
      <c r="M318" s="19"/>
      <c r="N318" s="19"/>
      <c r="O318" s="19"/>
      <c r="P318" s="19"/>
      <c r="Q318" s="19"/>
      <c r="R318" s="19"/>
      <c r="S318" s="19"/>
      <c r="T318" s="19"/>
      <c r="U318" s="19"/>
      <c r="V318" s="19"/>
      <c r="W318" s="19"/>
      <c r="X318" s="19"/>
    </row>
    <row r="319" spans="1:24" x14ac:dyDescent="0.3">
      <c r="A319" s="568" t="s">
        <v>723</v>
      </c>
      <c r="B319" s="568"/>
      <c r="C319" s="934"/>
      <c r="D319" s="574"/>
      <c r="E319" s="4"/>
      <c r="F319" s="33"/>
      <c r="G319" s="33"/>
      <c r="H319" s="33"/>
      <c r="I319" s="33"/>
      <c r="J319" s="33"/>
      <c r="L319" s="19"/>
      <c r="M319" s="19"/>
      <c r="N319" s="19"/>
      <c r="O319" s="19"/>
      <c r="P319" s="19"/>
      <c r="Q319" s="19"/>
      <c r="R319" s="19"/>
      <c r="S319" s="19"/>
      <c r="T319" s="19"/>
      <c r="U319" s="19"/>
      <c r="V319" s="19"/>
      <c r="W319" s="19"/>
      <c r="X319" s="19"/>
    </row>
    <row r="320" spans="1:24" x14ac:dyDescent="0.3">
      <c r="A320" s="568" t="s">
        <v>726</v>
      </c>
      <c r="B320" s="568"/>
      <c r="C320" s="934"/>
      <c r="D320" s="574"/>
      <c r="E320" s="4"/>
      <c r="F320" s="33"/>
      <c r="G320" s="33"/>
      <c r="H320" s="33"/>
      <c r="I320" s="33"/>
      <c r="J320" s="33"/>
      <c r="L320" s="19"/>
      <c r="M320" s="19"/>
      <c r="N320" s="19"/>
      <c r="O320" s="19"/>
      <c r="P320" s="19"/>
      <c r="Q320" s="19"/>
      <c r="R320" s="19"/>
      <c r="S320" s="19"/>
      <c r="T320" s="19"/>
      <c r="U320" s="19"/>
      <c r="V320" s="19"/>
      <c r="W320" s="19"/>
      <c r="X320" s="19"/>
    </row>
    <row r="321" spans="1:24" x14ac:dyDescent="0.3">
      <c r="A321" s="568" t="s">
        <v>725</v>
      </c>
      <c r="B321" s="568"/>
      <c r="C321" s="934"/>
      <c r="D321" s="574"/>
      <c r="E321" s="4"/>
      <c r="F321" s="33"/>
      <c r="G321" s="33"/>
      <c r="H321" s="33"/>
      <c r="I321" s="33"/>
      <c r="J321" s="33"/>
      <c r="L321" s="19"/>
      <c r="M321" s="19"/>
      <c r="N321" s="19"/>
      <c r="O321" s="19"/>
      <c r="P321" s="19"/>
      <c r="Q321" s="19"/>
      <c r="R321" s="19"/>
      <c r="S321" s="19"/>
      <c r="T321" s="19"/>
      <c r="U321" s="19"/>
      <c r="V321" s="19"/>
      <c r="W321" s="19"/>
      <c r="X321" s="19"/>
    </row>
    <row r="322" spans="1:24" x14ac:dyDescent="0.3">
      <c r="A322" s="578" t="s">
        <v>727</v>
      </c>
      <c r="B322" s="578"/>
      <c r="C322" s="936"/>
      <c r="D322" s="696"/>
      <c r="E322" s="4"/>
      <c r="F322" s="71"/>
      <c r="G322" s="71"/>
      <c r="H322" s="71"/>
      <c r="I322" s="71"/>
      <c r="J322" s="71"/>
      <c r="L322" s="19"/>
      <c r="M322" s="19"/>
      <c r="N322" s="19"/>
      <c r="O322" s="19"/>
      <c r="P322" s="19"/>
      <c r="Q322" s="19"/>
      <c r="R322" s="19"/>
      <c r="S322" s="19"/>
      <c r="T322" s="19"/>
      <c r="U322" s="19"/>
      <c r="V322" s="19"/>
      <c r="W322" s="19"/>
      <c r="X322" s="19"/>
    </row>
    <row r="323" spans="1:24" x14ac:dyDescent="0.3">
      <c r="A323" s="4"/>
      <c r="B323" s="4"/>
      <c r="C323" s="4"/>
      <c r="D323" s="4"/>
      <c r="E323" s="4"/>
      <c r="F323" s="71"/>
      <c r="G323" s="71"/>
      <c r="H323" s="71"/>
      <c r="I323" s="71"/>
      <c r="J323" s="71"/>
      <c r="L323" s="19"/>
      <c r="M323" s="19"/>
      <c r="N323" s="19"/>
      <c r="O323" s="19"/>
      <c r="P323" s="19"/>
      <c r="Q323" s="19"/>
      <c r="R323" s="19"/>
      <c r="S323" s="19"/>
      <c r="T323" s="19"/>
      <c r="U323" s="19"/>
      <c r="V323" s="19"/>
      <c r="W323" s="19"/>
      <c r="X323" s="19"/>
    </row>
    <row r="324" spans="1:24" x14ac:dyDescent="0.3">
      <c r="A324" s="4"/>
      <c r="B324" s="4"/>
      <c r="C324" s="4"/>
      <c r="D324" s="4"/>
      <c r="E324" s="4"/>
      <c r="F324" s="4"/>
      <c r="G324" s="4"/>
      <c r="H324" s="4"/>
      <c r="I324" s="4"/>
      <c r="J324" s="4"/>
      <c r="L324" s="4"/>
      <c r="M324" s="4"/>
      <c r="N324" s="4"/>
      <c r="O324" s="4"/>
      <c r="P324" s="4"/>
      <c r="Q324" s="4"/>
      <c r="R324" s="4"/>
      <c r="S324" s="4"/>
      <c r="T324" s="4"/>
      <c r="U324" s="4"/>
      <c r="V324" s="4"/>
      <c r="W324" s="4"/>
      <c r="X324" s="4"/>
    </row>
    <row r="325" spans="1:24" x14ac:dyDescent="0.3">
      <c r="A325" s="4"/>
      <c r="B325" s="4"/>
      <c r="C325" s="4"/>
      <c r="D325" s="4"/>
      <c r="E325" s="4"/>
      <c r="F325" s="4"/>
      <c r="G325" s="4"/>
      <c r="H325" s="4"/>
      <c r="I325" s="4"/>
      <c r="J325" s="4"/>
      <c r="L325" s="4"/>
      <c r="M325" s="4"/>
      <c r="N325" s="4"/>
      <c r="O325" s="4"/>
      <c r="P325" s="4"/>
      <c r="Q325" s="4"/>
      <c r="R325" s="4"/>
      <c r="S325" s="4"/>
      <c r="T325" s="4"/>
      <c r="U325" s="4"/>
      <c r="V325" s="4"/>
      <c r="W325" s="4"/>
      <c r="X325" s="4"/>
    </row>
    <row r="326" spans="1:24" x14ac:dyDescent="0.3">
      <c r="A326" s="4"/>
      <c r="B326" s="4"/>
      <c r="C326" s="4"/>
      <c r="D326" s="4"/>
      <c r="E326" s="4"/>
      <c r="F326" s="4"/>
      <c r="G326" s="4"/>
      <c r="H326" s="4"/>
      <c r="I326" s="4"/>
      <c r="J326" s="4"/>
      <c r="L326" s="4"/>
      <c r="M326" s="4"/>
      <c r="N326" s="4"/>
      <c r="O326" s="4"/>
      <c r="P326" s="4"/>
      <c r="Q326" s="4"/>
      <c r="R326" s="4"/>
      <c r="S326" s="4"/>
      <c r="T326" s="4"/>
      <c r="U326" s="4"/>
      <c r="V326" s="4"/>
      <c r="W326" s="4"/>
      <c r="X326" s="4"/>
    </row>
    <row r="327" spans="1:24" x14ac:dyDescent="0.3">
      <c r="A327" s="4"/>
      <c r="B327" s="4"/>
      <c r="C327" s="4"/>
      <c r="D327" s="4"/>
      <c r="E327" s="4"/>
      <c r="F327" s="4"/>
      <c r="G327" s="4"/>
      <c r="H327" s="4"/>
      <c r="I327" s="4"/>
      <c r="J327" s="4"/>
      <c r="L327" s="4"/>
      <c r="M327" s="4"/>
      <c r="N327" s="4"/>
      <c r="O327" s="4"/>
      <c r="P327" s="4"/>
      <c r="Q327" s="4"/>
      <c r="R327" s="4"/>
      <c r="S327" s="4"/>
      <c r="T327" s="4"/>
      <c r="U327" s="4"/>
      <c r="V327" s="4"/>
      <c r="W327" s="4"/>
      <c r="X327" s="4"/>
    </row>
    <row r="328" spans="1:24" x14ac:dyDescent="0.3">
      <c r="A328" s="4"/>
      <c r="B328" s="4"/>
      <c r="C328" s="4"/>
      <c r="D328" s="4"/>
      <c r="E328" s="4"/>
      <c r="F328" s="4"/>
      <c r="G328" s="4"/>
      <c r="H328" s="4"/>
      <c r="I328" s="4"/>
      <c r="J328" s="4"/>
      <c r="L328" s="4"/>
      <c r="M328" s="4"/>
      <c r="N328" s="4"/>
      <c r="O328" s="4"/>
      <c r="P328" s="4"/>
      <c r="Q328" s="4"/>
      <c r="R328" s="4"/>
      <c r="S328" s="4"/>
      <c r="T328" s="4"/>
      <c r="U328" s="4"/>
      <c r="V328" s="4"/>
      <c r="W328" s="4"/>
      <c r="X328" s="4"/>
    </row>
    <row r="329" spans="1:24" x14ac:dyDescent="0.3">
      <c r="A329" s="4"/>
      <c r="B329" s="4"/>
      <c r="C329" s="4"/>
      <c r="D329" s="4"/>
      <c r="E329" s="4"/>
      <c r="F329" s="4"/>
      <c r="G329" s="4"/>
      <c r="H329" s="4"/>
      <c r="I329" s="4"/>
      <c r="J329" s="4"/>
      <c r="L329" s="4"/>
      <c r="M329" s="4"/>
      <c r="N329" s="4"/>
      <c r="O329" s="4"/>
      <c r="P329" s="4"/>
      <c r="Q329" s="4"/>
      <c r="R329" s="4"/>
      <c r="S329" s="4"/>
      <c r="T329" s="4"/>
      <c r="U329" s="4"/>
      <c r="V329" s="4"/>
      <c r="W329" s="4"/>
      <c r="X329" s="4"/>
    </row>
    <row r="330" spans="1:24" x14ac:dyDescent="0.3">
      <c r="A330" s="4"/>
      <c r="B330" s="4"/>
      <c r="C330" s="4"/>
      <c r="D330" s="4"/>
      <c r="E330" s="4"/>
      <c r="F330" s="4"/>
      <c r="G330" s="4"/>
      <c r="H330" s="4"/>
      <c r="I330" s="4"/>
      <c r="J330" s="4"/>
      <c r="L330" s="4"/>
      <c r="M330" s="4"/>
      <c r="N330" s="4"/>
      <c r="O330" s="4"/>
      <c r="P330" s="4"/>
      <c r="Q330" s="4"/>
      <c r="R330" s="4"/>
      <c r="S330" s="4"/>
      <c r="T330" s="4"/>
      <c r="U330" s="4"/>
      <c r="V330" s="4"/>
      <c r="W330" s="4"/>
      <c r="X330" s="4"/>
    </row>
    <row r="331" spans="1:24" x14ac:dyDescent="0.3">
      <c r="A331" s="4"/>
      <c r="B331" s="4"/>
      <c r="C331" s="4"/>
      <c r="D331" s="4"/>
      <c r="E331" s="4"/>
      <c r="F331" s="4"/>
      <c r="G331" s="4"/>
      <c r="H331" s="4"/>
      <c r="I331" s="4"/>
      <c r="J331" s="4"/>
      <c r="L331" s="4"/>
      <c r="M331" s="4"/>
      <c r="N331" s="4"/>
      <c r="O331" s="4"/>
      <c r="P331" s="4"/>
      <c r="Q331" s="4"/>
      <c r="R331" s="4"/>
      <c r="S331" s="4"/>
      <c r="T331" s="4"/>
      <c r="U331" s="4"/>
      <c r="V331" s="4"/>
      <c r="W331" s="4"/>
      <c r="X331" s="4"/>
    </row>
    <row r="332" spans="1:24" x14ac:dyDescent="0.3">
      <c r="A332" s="4"/>
      <c r="B332" s="4"/>
      <c r="C332" s="4"/>
      <c r="D332" s="4"/>
      <c r="E332" s="4"/>
      <c r="F332" s="4"/>
      <c r="G332" s="4"/>
      <c r="H332" s="4"/>
      <c r="I332" s="4"/>
      <c r="J332" s="4"/>
      <c r="L332" s="4"/>
      <c r="M332" s="4"/>
      <c r="N332" s="4"/>
      <c r="O332" s="4"/>
      <c r="P332" s="4"/>
      <c r="Q332" s="4"/>
      <c r="R332" s="4"/>
      <c r="S332" s="4"/>
      <c r="T332" s="4"/>
      <c r="U332" s="4"/>
      <c r="V332" s="4"/>
      <c r="W332" s="4"/>
      <c r="X332" s="4"/>
    </row>
    <row r="333" spans="1:24" x14ac:dyDescent="0.3">
      <c r="A333" s="4"/>
      <c r="B333" s="4"/>
      <c r="C333" s="4"/>
      <c r="D333" s="4"/>
      <c r="E333" s="4"/>
      <c r="F333" s="4"/>
      <c r="G333" s="4"/>
      <c r="H333" s="4"/>
      <c r="I333" s="4"/>
      <c r="J333" s="4"/>
      <c r="L333" s="4"/>
      <c r="M333" s="4"/>
      <c r="N333" s="4"/>
      <c r="O333" s="4"/>
      <c r="P333" s="4"/>
      <c r="Q333" s="4"/>
      <c r="R333" s="4"/>
      <c r="S333" s="4"/>
      <c r="T333" s="4"/>
      <c r="U333" s="4"/>
      <c r="V333" s="4"/>
      <c r="W333" s="4"/>
      <c r="X333" s="4"/>
    </row>
    <row r="334" spans="1:24" x14ac:dyDescent="0.3">
      <c r="A334" s="4"/>
      <c r="B334" s="4"/>
      <c r="C334" s="4"/>
      <c r="D334" s="4"/>
      <c r="E334" s="4"/>
      <c r="F334" s="4"/>
      <c r="G334" s="4"/>
      <c r="H334" s="4"/>
      <c r="I334" s="4"/>
      <c r="J334" s="4"/>
      <c r="L334" s="4"/>
      <c r="M334" s="4"/>
      <c r="N334" s="4"/>
      <c r="O334" s="4"/>
      <c r="P334" s="4"/>
      <c r="Q334" s="4"/>
      <c r="R334" s="4"/>
      <c r="S334" s="4"/>
      <c r="T334" s="4"/>
      <c r="U334" s="4"/>
      <c r="V334" s="4"/>
      <c r="W334" s="4"/>
      <c r="X334" s="4"/>
    </row>
  </sheetData>
  <sheetProtection algorithmName="SHA-512" hashValue="3qKMMXbR2YSV4bxR3HfwhmsVCKPUTGedjFsEpP4LLLkmmAykDihUEW21wIdsQgU0Hf9xx5TrbuQS4lR6AWKN+g==" saltValue="0LPFX2gs76CtHaW0ugV6nw==" spinCount="100000" sheet="1" objects="1" scenarios="1" sort="0"/>
  <mergeCells count="255">
    <mergeCell ref="E261:I261"/>
    <mergeCell ref="A261:B261"/>
    <mergeCell ref="K45:X45"/>
    <mergeCell ref="K64:X64"/>
    <mergeCell ref="K67:X67"/>
    <mergeCell ref="K79:X79"/>
    <mergeCell ref="K43:X43"/>
    <mergeCell ref="B184:B185"/>
    <mergeCell ref="A184:A185"/>
    <mergeCell ref="C184:C185"/>
    <mergeCell ref="E184:I185"/>
    <mergeCell ref="K82:X82"/>
    <mergeCell ref="K55:X55"/>
    <mergeCell ref="K56:X56"/>
    <mergeCell ref="K59:X59"/>
    <mergeCell ref="K60:X60"/>
    <mergeCell ref="K61:X61"/>
    <mergeCell ref="K62:X62"/>
    <mergeCell ref="K63:X63"/>
    <mergeCell ref="K65:X65"/>
    <mergeCell ref="K57:X57"/>
    <mergeCell ref="K58:X58"/>
    <mergeCell ref="K70:X70"/>
    <mergeCell ref="K72:X72"/>
    <mergeCell ref="F213:I213"/>
    <mergeCell ref="K102:X102"/>
    <mergeCell ref="K105:X105"/>
    <mergeCell ref="K111:X111"/>
    <mergeCell ref="K109:X109"/>
    <mergeCell ref="K113:X113"/>
    <mergeCell ref="K114:X114"/>
    <mergeCell ref="K116:X116"/>
    <mergeCell ref="K195:X195"/>
    <mergeCell ref="K196:X196"/>
    <mergeCell ref="K197:X197"/>
    <mergeCell ref="K186:X186"/>
    <mergeCell ref="K187:X187"/>
    <mergeCell ref="K188:X188"/>
    <mergeCell ref="K189:X189"/>
    <mergeCell ref="K190:X190"/>
    <mergeCell ref="K191:X191"/>
    <mergeCell ref="K124:X124"/>
    <mergeCell ref="K125:X125"/>
    <mergeCell ref="K127:X127"/>
    <mergeCell ref="E121:I121"/>
    <mergeCell ref="K121:X121"/>
    <mergeCell ref="K118:X118"/>
    <mergeCell ref="K115:X115"/>
    <mergeCell ref="K258:X258"/>
    <mergeCell ref="K46:X46"/>
    <mergeCell ref="K51:X51"/>
    <mergeCell ref="K52:X52"/>
    <mergeCell ref="K53:X53"/>
    <mergeCell ref="K24:X24"/>
    <mergeCell ref="K25:X25"/>
    <mergeCell ref="K26:X26"/>
    <mergeCell ref="K27:X27"/>
    <mergeCell ref="K28:X28"/>
    <mergeCell ref="K29:X29"/>
    <mergeCell ref="K30:X30"/>
    <mergeCell ref="K31:X31"/>
    <mergeCell ref="K32:X32"/>
    <mergeCell ref="K33:X33"/>
    <mergeCell ref="K34:X34"/>
    <mergeCell ref="K36:X36"/>
    <mergeCell ref="K37:X37"/>
    <mergeCell ref="K38:X38"/>
    <mergeCell ref="K39:X39"/>
    <mergeCell ref="K40:X40"/>
    <mergeCell ref="K194:X194"/>
    <mergeCell ref="K71:X71"/>
    <mergeCell ref="K128:X128"/>
    <mergeCell ref="K134:X134"/>
    <mergeCell ref="K129:X129"/>
    <mergeCell ref="K130:X130"/>
    <mergeCell ref="K131:X131"/>
    <mergeCell ref="K132:X132"/>
    <mergeCell ref="K133:X133"/>
    <mergeCell ref="K73:X73"/>
    <mergeCell ref="K74:X74"/>
    <mergeCell ref="K76:X76"/>
    <mergeCell ref="K75:X75"/>
    <mergeCell ref="K119:X119"/>
    <mergeCell ref="K83:X83"/>
    <mergeCell ref="K84:X84"/>
    <mergeCell ref="K85:X85"/>
    <mergeCell ref="K86:X86"/>
    <mergeCell ref="K87:X87"/>
    <mergeCell ref="K88:X88"/>
    <mergeCell ref="K96:X96"/>
    <mergeCell ref="K100:X100"/>
    <mergeCell ref="K101:X101"/>
    <mergeCell ref="K120:X120"/>
    <mergeCell ref="K89:X89"/>
    <mergeCell ref="K90:X90"/>
    <mergeCell ref="K81:X81"/>
    <mergeCell ref="K41:X41"/>
    <mergeCell ref="K42:X42"/>
    <mergeCell ref="K94:X94"/>
    <mergeCell ref="K95:X95"/>
    <mergeCell ref="K117:X117"/>
    <mergeCell ref="K126:X126"/>
    <mergeCell ref="K257:X257"/>
    <mergeCell ref="K242:X242"/>
    <mergeCell ref="K243:X243"/>
    <mergeCell ref="K244:X244"/>
    <mergeCell ref="K245:X245"/>
    <mergeCell ref="K246:X246"/>
    <mergeCell ref="K247:X247"/>
    <mergeCell ref="K249:X249"/>
    <mergeCell ref="K248:X248"/>
    <mergeCell ref="K256:X256"/>
    <mergeCell ref="K251:X251"/>
    <mergeCell ref="K252:X252"/>
    <mergeCell ref="K253:X253"/>
    <mergeCell ref="K254:X254"/>
    <mergeCell ref="K255:X255"/>
    <mergeCell ref="K250:X250"/>
    <mergeCell ref="K112:X112"/>
    <mergeCell ref="K15:X15"/>
    <mergeCell ref="K16:X16"/>
    <mergeCell ref="K17:X17"/>
    <mergeCell ref="K18:X18"/>
    <mergeCell ref="K19:X19"/>
    <mergeCell ref="K20:X20"/>
    <mergeCell ref="K21:X21"/>
    <mergeCell ref="K22:X22"/>
    <mergeCell ref="K23:X23"/>
    <mergeCell ref="K93:X93"/>
    <mergeCell ref="K103:X103"/>
    <mergeCell ref="K104:X104"/>
    <mergeCell ref="K106:X106"/>
    <mergeCell ref="K107:X107"/>
    <mergeCell ref="K108:X108"/>
    <mergeCell ref="K110:X110"/>
    <mergeCell ref="K54:X54"/>
    <mergeCell ref="K80:X80"/>
    <mergeCell ref="K77:X77"/>
    <mergeCell ref="K91:X91"/>
    <mergeCell ref="K92:X92"/>
    <mergeCell ref="K66:X66"/>
    <mergeCell ref="K6:X6"/>
    <mergeCell ref="K10:X10"/>
    <mergeCell ref="K11:X11"/>
    <mergeCell ref="K7:X7"/>
    <mergeCell ref="K8:X8"/>
    <mergeCell ref="K9:X9"/>
    <mergeCell ref="K12:X12"/>
    <mergeCell ref="K13:X13"/>
    <mergeCell ref="K14:X14"/>
    <mergeCell ref="K135:X135"/>
    <mergeCell ref="K136:X136"/>
    <mergeCell ref="K137:X137"/>
    <mergeCell ref="K138:X138"/>
    <mergeCell ref="K139:X139"/>
    <mergeCell ref="K140:X140"/>
    <mergeCell ref="K141:X141"/>
    <mergeCell ref="K142:X142"/>
    <mergeCell ref="K147:X147"/>
    <mergeCell ref="K148:X148"/>
    <mergeCell ref="K149:X149"/>
    <mergeCell ref="K143:X143"/>
    <mergeCell ref="K144:X144"/>
    <mergeCell ref="K150:X150"/>
    <mergeCell ref="K151:X151"/>
    <mergeCell ref="K152:X152"/>
    <mergeCell ref="K153:X153"/>
    <mergeCell ref="K154:X154"/>
    <mergeCell ref="K155:X155"/>
    <mergeCell ref="K156:X156"/>
    <mergeCell ref="K157:X157"/>
    <mergeCell ref="K158:X158"/>
    <mergeCell ref="K159:X159"/>
    <mergeCell ref="K160:X160"/>
    <mergeCell ref="K161:X161"/>
    <mergeCell ref="K162:X162"/>
    <mergeCell ref="K163:X163"/>
    <mergeCell ref="K164:X164"/>
    <mergeCell ref="K165:X165"/>
    <mergeCell ref="K166:X166"/>
    <mergeCell ref="K167:X167"/>
    <mergeCell ref="K168:X168"/>
    <mergeCell ref="K169:X169"/>
    <mergeCell ref="K170:X170"/>
    <mergeCell ref="K171:X171"/>
    <mergeCell ref="K172:X172"/>
    <mergeCell ref="K173:X173"/>
    <mergeCell ref="K174:X174"/>
    <mergeCell ref="K175:X175"/>
    <mergeCell ref="K176:X176"/>
    <mergeCell ref="K177:X177"/>
    <mergeCell ref="K178:X178"/>
    <mergeCell ref="K179:X179"/>
    <mergeCell ref="K180:X180"/>
    <mergeCell ref="K181:X181"/>
    <mergeCell ref="K182:X182"/>
    <mergeCell ref="K183:X183"/>
    <mergeCell ref="K184:X184"/>
    <mergeCell ref="K185:X185"/>
    <mergeCell ref="K198:X198"/>
    <mergeCell ref="K199:X199"/>
    <mergeCell ref="K200:X200"/>
    <mergeCell ref="K201:X201"/>
    <mergeCell ref="K192:X192"/>
    <mergeCell ref="K193:X193"/>
    <mergeCell ref="K202:X202"/>
    <mergeCell ref="K203:X203"/>
    <mergeCell ref="K204:X204"/>
    <mergeCell ref="K205:X205"/>
    <mergeCell ref="K206:X206"/>
    <mergeCell ref="K230:X230"/>
    <mergeCell ref="K231:X231"/>
    <mergeCell ref="K232:X232"/>
    <mergeCell ref="K207:X207"/>
    <mergeCell ref="K208:X208"/>
    <mergeCell ref="K209:X209"/>
    <mergeCell ref="K210:X210"/>
    <mergeCell ref="K211:X211"/>
    <mergeCell ref="K212:X212"/>
    <mergeCell ref="K213:X213"/>
    <mergeCell ref="K216:X216"/>
    <mergeCell ref="K224:X224"/>
    <mergeCell ref="K225:X225"/>
    <mergeCell ref="K226:X226"/>
    <mergeCell ref="K227:X227"/>
    <mergeCell ref="K228:X228"/>
    <mergeCell ref="K229:X229"/>
    <mergeCell ref="K233:X233"/>
    <mergeCell ref="K234:X234"/>
    <mergeCell ref="K235:X235"/>
    <mergeCell ref="K236:X236"/>
    <mergeCell ref="K237:X237"/>
    <mergeCell ref="K238:X238"/>
    <mergeCell ref="K239:X239"/>
    <mergeCell ref="K240:X240"/>
    <mergeCell ref="K241:X241"/>
    <mergeCell ref="F217:I217"/>
    <mergeCell ref="K217:X217"/>
    <mergeCell ref="K218:X218"/>
    <mergeCell ref="E219:I219"/>
    <mergeCell ref="E220:I220"/>
    <mergeCell ref="E221:I221"/>
    <mergeCell ref="E218:I218"/>
    <mergeCell ref="K219:X219"/>
    <mergeCell ref="K220:X220"/>
    <mergeCell ref="K221:X221"/>
    <mergeCell ref="D235:E235"/>
    <mergeCell ref="D5:E5"/>
    <mergeCell ref="D45:E45"/>
    <mergeCell ref="D79:E79"/>
    <mergeCell ref="D99:E99"/>
    <mergeCell ref="D123:E123"/>
    <mergeCell ref="D146:E146"/>
    <mergeCell ref="D215:E215"/>
    <mergeCell ref="D223:E22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A8DC-B611-4F4B-8A4B-1446E6AD56DB}">
  <sheetPr>
    <tabColor rgb="FF88D824"/>
  </sheetPr>
  <dimension ref="A1:H146"/>
  <sheetViews>
    <sheetView zoomScaleNormal="100" workbookViewId="0">
      <pane ySplit="8" topLeftCell="A9" activePane="bottomLeft" state="frozen"/>
      <selection pane="bottomLeft" activeCell="G1" sqref="G1"/>
    </sheetView>
  </sheetViews>
  <sheetFormatPr defaultColWidth="8.88671875" defaultRowHeight="16.8" x14ac:dyDescent="0.3"/>
  <cols>
    <col min="1" max="1" width="43.33203125" style="645" customWidth="1"/>
    <col min="2" max="2" width="24.6640625" style="645" customWidth="1"/>
    <col min="3" max="3" width="66.33203125" style="645" customWidth="1"/>
    <col min="4" max="4" width="39.44140625" style="645" customWidth="1"/>
    <col min="5" max="5" width="37.44140625" style="645" customWidth="1"/>
    <col min="6" max="6" width="40.33203125" style="645" customWidth="1"/>
    <col min="7" max="16384" width="8.88671875" style="645"/>
  </cols>
  <sheetData>
    <row r="1" spans="1:8" x14ac:dyDescent="0.3">
      <c r="A1" s="647" t="s">
        <v>0</v>
      </c>
      <c r="B1" s="647"/>
      <c r="C1" s="648"/>
      <c r="D1" s="648"/>
      <c r="E1" s="648"/>
      <c r="F1" s="648"/>
      <c r="G1" s="644"/>
      <c r="H1" s="644"/>
    </row>
    <row r="2" spans="1:8" x14ac:dyDescent="0.3">
      <c r="A2" s="647" t="s">
        <v>1268</v>
      </c>
      <c r="B2" s="647"/>
      <c r="C2" s="648"/>
      <c r="D2" s="853"/>
      <c r="E2" s="648"/>
      <c r="F2" s="648"/>
      <c r="G2" s="644"/>
      <c r="H2" s="644"/>
    </row>
    <row r="3" spans="1:8" x14ac:dyDescent="0.3">
      <c r="A3" s="649" t="s">
        <v>262</v>
      </c>
      <c r="B3" s="649"/>
      <c r="C3" s="648"/>
      <c r="D3" s="648"/>
      <c r="E3" s="648"/>
      <c r="F3" s="648"/>
      <c r="G3" s="644"/>
      <c r="H3" s="644"/>
    </row>
    <row r="4" spans="1:8" x14ac:dyDescent="0.3">
      <c r="A4" s="648"/>
      <c r="B4" s="648"/>
      <c r="C4" s="648"/>
      <c r="D4" s="648"/>
      <c r="E4" s="648"/>
      <c r="F4" s="648"/>
      <c r="G4" s="644"/>
      <c r="H4" s="644"/>
    </row>
    <row r="5" spans="1:8" ht="26.4" customHeight="1" x14ac:dyDescent="0.3">
      <c r="A5" s="694" t="s">
        <v>210</v>
      </c>
      <c r="B5" s="695"/>
      <c r="C5" s="975" t="s">
        <v>979</v>
      </c>
      <c r="D5" s="975"/>
      <c r="E5" s="650"/>
      <c r="F5" s="650"/>
      <c r="G5" s="644"/>
      <c r="H5" s="644"/>
    </row>
    <row r="6" spans="1:8" x14ac:dyDescent="0.3">
      <c r="A6" s="691" t="s">
        <v>211</v>
      </c>
      <c r="B6" s="695"/>
      <c r="C6" s="975" t="s">
        <v>781</v>
      </c>
      <c r="D6" s="975"/>
      <c r="E6" s="650"/>
      <c r="F6" s="650"/>
      <c r="G6" s="644"/>
      <c r="H6" s="644"/>
    </row>
    <row r="7" spans="1:8" x14ac:dyDescent="0.3">
      <c r="A7" s="27"/>
      <c r="B7" s="27"/>
      <c r="C7" s="28"/>
      <c r="D7" s="651"/>
      <c r="E7" s="652"/>
      <c r="F7" s="652"/>
      <c r="G7" s="644"/>
      <c r="H7" s="644"/>
    </row>
    <row r="8" spans="1:8" ht="26.4" x14ac:dyDescent="0.3">
      <c r="A8" s="62" t="s">
        <v>263</v>
      </c>
      <c r="B8" s="63" t="s">
        <v>312</v>
      </c>
      <c r="C8" s="63" t="s">
        <v>212</v>
      </c>
      <c r="D8" s="63" t="s">
        <v>846</v>
      </c>
      <c r="E8" s="63" t="s">
        <v>845</v>
      </c>
      <c r="F8" s="63" t="s">
        <v>2</v>
      </c>
      <c r="G8" s="644"/>
      <c r="H8" s="644"/>
    </row>
    <row r="9" spans="1:8" x14ac:dyDescent="0.3">
      <c r="A9" s="29" t="s">
        <v>1482</v>
      </c>
      <c r="B9" s="23" t="s">
        <v>291</v>
      </c>
      <c r="C9" s="25" t="s">
        <v>3</v>
      </c>
      <c r="D9" s="642" t="s">
        <v>848</v>
      </c>
      <c r="E9" s="654" t="s">
        <v>4</v>
      </c>
      <c r="F9" s="626"/>
      <c r="G9" s="644"/>
      <c r="H9" s="644"/>
    </row>
    <row r="10" spans="1:8" x14ac:dyDescent="0.3">
      <c r="A10" s="644"/>
      <c r="B10" s="624"/>
      <c r="C10" s="625" t="s">
        <v>5</v>
      </c>
      <c r="D10" s="627" t="s">
        <v>847</v>
      </c>
      <c r="E10" s="657"/>
      <c r="F10" s="627"/>
      <c r="G10" s="644"/>
      <c r="H10" s="644"/>
    </row>
    <row r="11" spans="1:8" ht="26.4" x14ac:dyDescent="0.3">
      <c r="A11" s="646"/>
      <c r="B11" s="24"/>
      <c r="C11" s="25" t="s">
        <v>6</v>
      </c>
      <c r="D11" s="626" t="s">
        <v>849</v>
      </c>
      <c r="E11" s="654"/>
      <c r="F11" s="626"/>
      <c r="G11" s="644"/>
      <c r="H11" s="644"/>
    </row>
    <row r="12" spans="1:8" ht="26.4" x14ac:dyDescent="0.3">
      <c r="A12" s="30" t="s">
        <v>1482</v>
      </c>
      <c r="B12" s="30" t="s">
        <v>287</v>
      </c>
      <c r="C12" s="25" t="s">
        <v>7</v>
      </c>
      <c r="D12" s="626" t="s">
        <v>851</v>
      </c>
      <c r="E12" s="654"/>
      <c r="F12" s="626"/>
      <c r="G12" s="644"/>
      <c r="H12" s="644"/>
    </row>
    <row r="13" spans="1:8" ht="26.4" x14ac:dyDescent="0.3">
      <c r="A13" s="603"/>
      <c r="B13" s="603"/>
      <c r="C13" s="25" t="s">
        <v>8</v>
      </c>
      <c r="D13" s="626"/>
      <c r="E13" s="654" t="s">
        <v>9</v>
      </c>
      <c r="F13" s="626"/>
      <c r="G13" s="644"/>
      <c r="H13" s="644"/>
    </row>
    <row r="14" spans="1:8" x14ac:dyDescent="0.3">
      <c r="A14" s="603"/>
      <c r="B14" s="603"/>
      <c r="C14" s="25" t="s">
        <v>10</v>
      </c>
      <c r="D14" s="626" t="s">
        <v>930</v>
      </c>
      <c r="E14" s="654"/>
      <c r="F14" s="643" t="s">
        <v>1279</v>
      </c>
      <c r="G14" s="644"/>
      <c r="H14" s="644"/>
    </row>
    <row r="15" spans="1:8" ht="52.8" x14ac:dyDescent="0.3">
      <c r="A15" s="30" t="s">
        <v>1482</v>
      </c>
      <c r="B15" s="30" t="s">
        <v>286</v>
      </c>
      <c r="C15" s="25" t="s">
        <v>11</v>
      </c>
      <c r="D15" s="626" t="s">
        <v>1280</v>
      </c>
      <c r="E15" s="654" t="s">
        <v>1299</v>
      </c>
      <c r="F15" s="626"/>
      <c r="G15" s="644"/>
      <c r="H15" s="644"/>
    </row>
    <row r="16" spans="1:8" x14ac:dyDescent="0.3">
      <c r="A16" s="653"/>
      <c r="B16" s="603"/>
      <c r="C16" s="25" t="s">
        <v>12</v>
      </c>
      <c r="D16" s="626" t="s">
        <v>850</v>
      </c>
      <c r="E16" s="654"/>
      <c r="F16" s="643" t="s">
        <v>1279</v>
      </c>
      <c r="G16" s="644"/>
      <c r="H16" s="644"/>
    </row>
    <row r="17" spans="1:8" x14ac:dyDescent="0.3">
      <c r="A17" s="653"/>
      <c r="B17" s="603"/>
      <c r="C17" s="25" t="s">
        <v>13</v>
      </c>
      <c r="D17" s="628"/>
      <c r="E17" s="654" t="s">
        <v>1281</v>
      </c>
      <c r="F17" s="626"/>
      <c r="G17" s="644"/>
      <c r="H17" s="644"/>
    </row>
    <row r="18" spans="1:8" x14ac:dyDescent="0.3">
      <c r="A18" s="30" t="s">
        <v>1482</v>
      </c>
      <c r="B18" s="30" t="s">
        <v>288</v>
      </c>
      <c r="C18" s="25" t="s">
        <v>14</v>
      </c>
      <c r="D18" s="626" t="s">
        <v>930</v>
      </c>
      <c r="E18" s="654"/>
      <c r="F18" s="643" t="s">
        <v>1279</v>
      </c>
      <c r="G18" s="644"/>
      <c r="H18" s="644"/>
    </row>
    <row r="19" spans="1:8" x14ac:dyDescent="0.3">
      <c r="A19" s="30" t="s">
        <v>1482</v>
      </c>
      <c r="B19" s="30" t="s">
        <v>289</v>
      </c>
      <c r="C19" s="25" t="s">
        <v>830</v>
      </c>
      <c r="D19" s="626" t="s">
        <v>930</v>
      </c>
      <c r="E19" s="654"/>
      <c r="F19" s="643" t="s">
        <v>1279</v>
      </c>
      <c r="G19" s="644"/>
      <c r="H19" s="644"/>
    </row>
    <row r="20" spans="1:8" x14ac:dyDescent="0.3">
      <c r="A20" s="653"/>
      <c r="B20" s="603"/>
      <c r="C20" s="25" t="s">
        <v>15</v>
      </c>
      <c r="D20" s="643" t="s">
        <v>1487</v>
      </c>
      <c r="E20" s="654"/>
      <c r="F20" s="626"/>
      <c r="G20" s="644"/>
      <c r="H20" s="644"/>
    </row>
    <row r="21" spans="1:8" x14ac:dyDescent="0.3">
      <c r="A21" s="30" t="s">
        <v>1483</v>
      </c>
      <c r="B21" s="30" t="s">
        <v>290</v>
      </c>
      <c r="C21" s="25" t="s">
        <v>16</v>
      </c>
      <c r="D21" s="626" t="s">
        <v>1283</v>
      </c>
      <c r="E21" s="654"/>
      <c r="F21" s="626"/>
      <c r="G21" s="644"/>
      <c r="H21" s="644"/>
    </row>
    <row r="22" spans="1:8" ht="26.4" x14ac:dyDescent="0.3">
      <c r="A22" s="653"/>
      <c r="B22" s="603"/>
      <c r="C22" s="25" t="s">
        <v>17</v>
      </c>
      <c r="D22" s="626" t="s">
        <v>1282</v>
      </c>
      <c r="E22" s="654"/>
      <c r="F22" s="626"/>
      <c r="G22" s="644"/>
      <c r="H22" s="644"/>
    </row>
    <row r="23" spans="1:8" x14ac:dyDescent="0.3">
      <c r="A23" s="653"/>
      <c r="B23" s="603"/>
      <c r="C23" s="25" t="s">
        <v>18</v>
      </c>
      <c r="D23" s="626" t="s">
        <v>1282</v>
      </c>
      <c r="E23" s="654"/>
      <c r="F23" s="626"/>
      <c r="G23" s="644"/>
      <c r="H23" s="644"/>
    </row>
    <row r="24" spans="1:8" x14ac:dyDescent="0.3">
      <c r="A24" s="653"/>
      <c r="B24" s="603"/>
      <c r="C24" s="25" t="s">
        <v>19</v>
      </c>
      <c r="D24" s="626" t="s">
        <v>852</v>
      </c>
      <c r="E24" s="654"/>
      <c r="F24" s="626"/>
      <c r="G24" s="644"/>
      <c r="H24" s="644"/>
    </row>
    <row r="25" spans="1:8" x14ac:dyDescent="0.3">
      <c r="A25" s="30" t="s">
        <v>1483</v>
      </c>
      <c r="B25" s="30" t="s">
        <v>20</v>
      </c>
      <c r="C25" s="25" t="s">
        <v>84</v>
      </c>
      <c r="D25" s="626"/>
      <c r="E25" s="654"/>
      <c r="F25" s="643" t="s">
        <v>361</v>
      </c>
      <c r="G25" s="644"/>
      <c r="H25" s="644"/>
    </row>
    <row r="26" spans="1:8" ht="26.4" x14ac:dyDescent="0.3">
      <c r="A26" s="30" t="s">
        <v>1483</v>
      </c>
      <c r="B26" s="23" t="s">
        <v>264</v>
      </c>
      <c r="C26" s="625" t="s">
        <v>88</v>
      </c>
      <c r="D26" s="627"/>
      <c r="E26" s="655" t="s">
        <v>89</v>
      </c>
      <c r="F26" s="626"/>
      <c r="G26" s="644"/>
      <c r="H26" s="644"/>
    </row>
    <row r="27" spans="1:8" ht="39.6" x14ac:dyDescent="0.3">
      <c r="A27" s="30" t="s">
        <v>25</v>
      </c>
      <c r="B27" s="30" t="s">
        <v>265</v>
      </c>
      <c r="C27" s="25" t="s">
        <v>90</v>
      </c>
      <c r="D27" s="626" t="s">
        <v>1315</v>
      </c>
      <c r="E27" s="654"/>
      <c r="F27" s="626"/>
      <c r="G27" s="644"/>
      <c r="H27" s="644"/>
    </row>
    <row r="28" spans="1:8" ht="39.6" x14ac:dyDescent="0.3">
      <c r="A28" s="653"/>
      <c r="B28" s="603"/>
      <c r="C28" s="25" t="s">
        <v>831</v>
      </c>
      <c r="D28" s="626" t="s">
        <v>1312</v>
      </c>
      <c r="E28" s="654"/>
      <c r="F28" s="626"/>
      <c r="G28" s="644"/>
      <c r="H28" s="644"/>
    </row>
    <row r="29" spans="1:8" ht="39.6" x14ac:dyDescent="0.3">
      <c r="A29" s="30" t="s">
        <v>25</v>
      </c>
      <c r="B29" s="30" t="s">
        <v>266</v>
      </c>
      <c r="C29" s="25" t="s">
        <v>29</v>
      </c>
      <c r="D29" s="25" t="s">
        <v>1313</v>
      </c>
      <c r="E29" s="658" t="s">
        <v>853</v>
      </c>
      <c r="F29" s="626"/>
      <c r="G29" s="644"/>
      <c r="H29" s="644"/>
    </row>
    <row r="30" spans="1:8" ht="26.4" x14ac:dyDescent="0.3">
      <c r="A30" s="30" t="s">
        <v>25</v>
      </c>
      <c r="B30" s="30" t="s">
        <v>267</v>
      </c>
      <c r="C30" s="25" t="s">
        <v>28</v>
      </c>
      <c r="D30" s="626" t="s">
        <v>1314</v>
      </c>
      <c r="E30" s="654"/>
      <c r="F30" s="626"/>
      <c r="G30" s="644"/>
      <c r="H30" s="644"/>
    </row>
    <row r="31" spans="1:8" ht="26.4" x14ac:dyDescent="0.3">
      <c r="A31" s="30" t="s">
        <v>25</v>
      </c>
      <c r="B31" s="30" t="s">
        <v>268</v>
      </c>
      <c r="C31" s="25" t="s">
        <v>27</v>
      </c>
      <c r="D31" s="626" t="s">
        <v>1289</v>
      </c>
      <c r="E31" s="654"/>
      <c r="F31" s="626"/>
      <c r="G31" s="644"/>
      <c r="H31" s="644"/>
    </row>
    <row r="32" spans="1:8" x14ac:dyDescent="0.3">
      <c r="A32" s="30" t="s">
        <v>25</v>
      </c>
      <c r="B32" s="30" t="s">
        <v>269</v>
      </c>
      <c r="C32" s="25" t="s">
        <v>26</v>
      </c>
      <c r="D32" s="626" t="s">
        <v>785</v>
      </c>
      <c r="E32" s="658"/>
      <c r="F32" s="626"/>
      <c r="G32" s="644"/>
      <c r="H32" s="644"/>
    </row>
    <row r="33" spans="1:8" x14ac:dyDescent="0.3">
      <c r="A33" s="30" t="s">
        <v>25</v>
      </c>
      <c r="B33" s="30" t="s">
        <v>270</v>
      </c>
      <c r="C33" s="25" t="s">
        <v>33</v>
      </c>
      <c r="D33" s="626" t="s">
        <v>785</v>
      </c>
      <c r="E33" s="654"/>
      <c r="F33" s="626"/>
      <c r="G33" s="644"/>
      <c r="H33" s="644"/>
    </row>
    <row r="34" spans="1:8" ht="26.4" x14ac:dyDescent="0.3">
      <c r="A34" s="30" t="s">
        <v>25</v>
      </c>
      <c r="B34" s="30" t="s">
        <v>271</v>
      </c>
      <c r="C34" s="25" t="s">
        <v>30</v>
      </c>
      <c r="D34" s="626" t="s">
        <v>1316</v>
      </c>
      <c r="E34" s="658" t="s">
        <v>854</v>
      </c>
      <c r="F34" s="626"/>
      <c r="G34" s="644"/>
      <c r="H34" s="644"/>
    </row>
    <row r="35" spans="1:8" x14ac:dyDescent="0.3">
      <c r="A35" s="30" t="s">
        <v>25</v>
      </c>
      <c r="B35" s="30" t="s">
        <v>272</v>
      </c>
      <c r="C35" s="25" t="s">
        <v>34</v>
      </c>
      <c r="D35" s="626" t="s">
        <v>785</v>
      </c>
      <c r="E35" s="658" t="s">
        <v>855</v>
      </c>
      <c r="F35" s="626"/>
      <c r="G35" s="644"/>
      <c r="H35" s="644"/>
    </row>
    <row r="36" spans="1:8" ht="26.4" x14ac:dyDescent="0.3">
      <c r="A36" s="30" t="s">
        <v>25</v>
      </c>
      <c r="B36" s="30" t="s">
        <v>273</v>
      </c>
      <c r="C36" s="25" t="s">
        <v>31</v>
      </c>
      <c r="D36" s="626" t="s">
        <v>1317</v>
      </c>
      <c r="E36" s="654"/>
      <c r="F36" s="626"/>
      <c r="G36" s="644"/>
      <c r="H36" s="644"/>
    </row>
    <row r="37" spans="1:8" ht="26.4" x14ac:dyDescent="0.3">
      <c r="A37" s="30" t="s">
        <v>25</v>
      </c>
      <c r="B37" s="30" t="s">
        <v>274</v>
      </c>
      <c r="C37" s="25" t="s">
        <v>32</v>
      </c>
      <c r="D37" s="626" t="s">
        <v>1290</v>
      </c>
      <c r="E37" s="654"/>
      <c r="F37" s="626"/>
      <c r="G37" s="644"/>
      <c r="H37" s="644"/>
    </row>
    <row r="38" spans="1:8" ht="26.4" x14ac:dyDescent="0.3">
      <c r="A38" s="30" t="s">
        <v>25</v>
      </c>
      <c r="B38" s="30" t="s">
        <v>275</v>
      </c>
      <c r="C38" s="25" t="s">
        <v>35</v>
      </c>
      <c r="D38" s="626" t="s">
        <v>1318</v>
      </c>
      <c r="E38" s="654"/>
      <c r="F38" s="626"/>
      <c r="G38" s="644"/>
      <c r="H38" s="644"/>
    </row>
    <row r="39" spans="1:8" ht="26.4" x14ac:dyDescent="0.3">
      <c r="A39" s="30" t="s">
        <v>25</v>
      </c>
      <c r="B39" s="30" t="s">
        <v>276</v>
      </c>
      <c r="C39" s="25" t="s">
        <v>36</v>
      </c>
      <c r="D39" s="626" t="s">
        <v>1318</v>
      </c>
      <c r="E39" s="654"/>
      <c r="F39" s="626"/>
      <c r="G39" s="644"/>
      <c r="H39" s="644"/>
    </row>
    <row r="40" spans="1:8" ht="92.4" x14ac:dyDescent="0.3">
      <c r="A40" s="30" t="s">
        <v>25</v>
      </c>
      <c r="B40" s="30" t="s">
        <v>277</v>
      </c>
      <c r="C40" s="25" t="s">
        <v>37</v>
      </c>
      <c r="D40" s="626"/>
      <c r="E40" s="654" t="s">
        <v>879</v>
      </c>
      <c r="F40" s="626"/>
      <c r="G40" s="644"/>
      <c r="H40" s="644"/>
    </row>
    <row r="41" spans="1:8" x14ac:dyDescent="0.3">
      <c r="A41" s="30" t="s">
        <v>1484</v>
      </c>
      <c r="B41" s="30" t="s">
        <v>278</v>
      </c>
      <c r="C41" s="25" t="s">
        <v>23</v>
      </c>
      <c r="D41" s="626" t="s">
        <v>784</v>
      </c>
      <c r="E41" s="654"/>
      <c r="F41" s="626"/>
      <c r="G41" s="644"/>
      <c r="H41" s="644"/>
    </row>
    <row r="42" spans="1:8" ht="26.4" x14ac:dyDescent="0.3">
      <c r="A42" s="30" t="s">
        <v>1484</v>
      </c>
      <c r="B42" s="30" t="s">
        <v>279</v>
      </c>
      <c r="C42" s="25" t="s">
        <v>21</v>
      </c>
      <c r="D42" s="626" t="s">
        <v>856</v>
      </c>
      <c r="E42" s="658" t="s">
        <v>858</v>
      </c>
      <c r="F42" s="656" t="s">
        <v>859</v>
      </c>
      <c r="G42" s="644"/>
      <c r="H42" s="644"/>
    </row>
    <row r="43" spans="1:8" ht="26.4" x14ac:dyDescent="0.3">
      <c r="A43" s="30" t="s">
        <v>1484</v>
      </c>
      <c r="B43" s="30" t="s">
        <v>280</v>
      </c>
      <c r="C43" s="25" t="s">
        <v>91</v>
      </c>
      <c r="D43" s="626" t="s">
        <v>856</v>
      </c>
      <c r="E43" s="658" t="s">
        <v>857</v>
      </c>
      <c r="F43" s="656" t="s">
        <v>859</v>
      </c>
      <c r="G43" s="644"/>
      <c r="H43" s="644"/>
    </row>
    <row r="44" spans="1:8" ht="39.6" x14ac:dyDescent="0.3">
      <c r="A44" s="30" t="s">
        <v>1484</v>
      </c>
      <c r="B44" s="30" t="s">
        <v>281</v>
      </c>
      <c r="C44" s="25" t="s">
        <v>92</v>
      </c>
      <c r="D44" s="626" t="s">
        <v>862</v>
      </c>
      <c r="E44" s="658" t="s">
        <v>860</v>
      </c>
      <c r="F44" s="656" t="s">
        <v>859</v>
      </c>
      <c r="G44" s="644"/>
      <c r="H44" s="644"/>
    </row>
    <row r="45" spans="1:8" ht="26.4" x14ac:dyDescent="0.3">
      <c r="A45" s="30" t="s">
        <v>1484</v>
      </c>
      <c r="B45" s="30" t="s">
        <v>282</v>
      </c>
      <c r="C45" s="25" t="s">
        <v>24</v>
      </c>
      <c r="D45" s="626" t="s">
        <v>863</v>
      </c>
      <c r="E45" s="658" t="s">
        <v>861</v>
      </c>
      <c r="F45" s="656" t="s">
        <v>859</v>
      </c>
      <c r="G45" s="644"/>
      <c r="H45" s="644"/>
    </row>
    <row r="46" spans="1:8" ht="39.6" x14ac:dyDescent="0.3">
      <c r="A46" s="30" t="s">
        <v>1484</v>
      </c>
      <c r="B46" s="30" t="s">
        <v>283</v>
      </c>
      <c r="C46" s="25" t="s">
        <v>50</v>
      </c>
      <c r="D46" s="626"/>
      <c r="E46" s="654" t="s">
        <v>93</v>
      </c>
      <c r="F46" s="626"/>
      <c r="G46" s="644"/>
      <c r="H46" s="644"/>
    </row>
    <row r="47" spans="1:8" x14ac:dyDescent="0.3">
      <c r="A47" s="30" t="s">
        <v>1484</v>
      </c>
      <c r="B47" s="30" t="s">
        <v>284</v>
      </c>
      <c r="C47" s="25" t="s">
        <v>94</v>
      </c>
      <c r="D47" s="626"/>
      <c r="E47" s="654"/>
      <c r="F47" s="643" t="s">
        <v>864</v>
      </c>
      <c r="G47" s="644"/>
      <c r="H47" s="644"/>
    </row>
    <row r="48" spans="1:8" x14ac:dyDescent="0.3">
      <c r="A48" s="30" t="s">
        <v>1485</v>
      </c>
      <c r="B48" s="30" t="s">
        <v>285</v>
      </c>
      <c r="C48" s="25" t="s">
        <v>38</v>
      </c>
      <c r="D48" s="626" t="s">
        <v>865</v>
      </c>
      <c r="E48" s="626"/>
      <c r="F48" s="626"/>
      <c r="G48" s="644"/>
      <c r="H48" s="644"/>
    </row>
    <row r="49" spans="1:8" x14ac:dyDescent="0.3">
      <c r="A49" s="30" t="s">
        <v>1485</v>
      </c>
      <c r="B49" s="30" t="s">
        <v>297</v>
      </c>
      <c r="C49" s="25" t="s">
        <v>40</v>
      </c>
      <c r="D49" s="626"/>
      <c r="E49" s="626"/>
      <c r="F49" s="643" t="s">
        <v>866</v>
      </c>
      <c r="G49" s="644"/>
      <c r="H49" s="644"/>
    </row>
    <row r="50" spans="1:8" x14ac:dyDescent="0.3">
      <c r="A50" s="30" t="s">
        <v>294</v>
      </c>
      <c r="B50" s="30" t="s">
        <v>295</v>
      </c>
      <c r="C50" s="25" t="s">
        <v>296</v>
      </c>
      <c r="D50" s="626" t="s">
        <v>796</v>
      </c>
      <c r="E50" s="626"/>
      <c r="F50" s="626"/>
      <c r="G50" s="644"/>
      <c r="H50" s="644"/>
    </row>
    <row r="51" spans="1:8" x14ac:dyDescent="0.3">
      <c r="A51" s="30" t="s">
        <v>294</v>
      </c>
      <c r="B51" s="30" t="s">
        <v>298</v>
      </c>
      <c r="C51" s="25" t="s">
        <v>293</v>
      </c>
      <c r="D51" s="626" t="s">
        <v>796</v>
      </c>
      <c r="E51" s="626"/>
      <c r="F51" s="626"/>
      <c r="G51" s="644"/>
      <c r="H51" s="644"/>
    </row>
    <row r="52" spans="1:8" ht="26.4" x14ac:dyDescent="0.3">
      <c r="A52" s="1148" t="s">
        <v>313</v>
      </c>
      <c r="B52" s="30" t="s">
        <v>299</v>
      </c>
      <c r="C52" s="25" t="s">
        <v>292</v>
      </c>
      <c r="D52" s="626" t="s">
        <v>796</v>
      </c>
      <c r="E52" s="626"/>
      <c r="F52" s="626"/>
      <c r="G52" s="644"/>
      <c r="H52" s="644"/>
    </row>
    <row r="53" spans="1:8" x14ac:dyDescent="0.3">
      <c r="A53" s="30"/>
      <c r="B53" s="30" t="s">
        <v>45</v>
      </c>
      <c r="C53" s="25" t="s">
        <v>300</v>
      </c>
      <c r="D53" s="626" t="s">
        <v>797</v>
      </c>
      <c r="E53" s="626"/>
      <c r="F53" s="643" t="s">
        <v>870</v>
      </c>
      <c r="G53" s="644"/>
      <c r="H53" s="644"/>
    </row>
    <row r="54" spans="1:8" x14ac:dyDescent="0.3">
      <c r="A54" s="30"/>
      <c r="B54" s="30" t="s">
        <v>46</v>
      </c>
      <c r="C54" s="25" t="s">
        <v>301</v>
      </c>
      <c r="D54" s="626" t="s">
        <v>797</v>
      </c>
      <c r="E54" s="626"/>
      <c r="F54" s="643" t="s">
        <v>871</v>
      </c>
      <c r="G54" s="644"/>
      <c r="H54" s="644"/>
    </row>
    <row r="55" spans="1:8" x14ac:dyDescent="0.3">
      <c r="A55" s="30"/>
      <c r="B55" s="30" t="s">
        <v>47</v>
      </c>
      <c r="C55" s="25" t="s">
        <v>302</v>
      </c>
      <c r="D55" s="626" t="s">
        <v>797</v>
      </c>
      <c r="E55" s="626"/>
      <c r="F55" s="643" t="s">
        <v>872</v>
      </c>
      <c r="G55" s="644"/>
      <c r="H55" s="644"/>
    </row>
    <row r="56" spans="1:8" x14ac:dyDescent="0.3">
      <c r="A56" s="30"/>
      <c r="B56" s="30" t="s">
        <v>867</v>
      </c>
      <c r="C56" s="25" t="s">
        <v>303</v>
      </c>
      <c r="D56" s="626"/>
      <c r="E56" s="626"/>
      <c r="F56" s="643" t="s">
        <v>873</v>
      </c>
      <c r="G56" s="644"/>
      <c r="H56" s="644"/>
    </row>
    <row r="57" spans="1:8" x14ac:dyDescent="0.3">
      <c r="A57" s="30"/>
      <c r="B57" s="30" t="s">
        <v>868</v>
      </c>
      <c r="C57" s="25" t="s">
        <v>304</v>
      </c>
      <c r="D57" s="25" t="s">
        <v>1287</v>
      </c>
      <c r="E57" s="700"/>
      <c r="F57" s="25"/>
      <c r="G57" s="644"/>
      <c r="H57" s="644"/>
    </row>
    <row r="58" spans="1:8" x14ac:dyDescent="0.3">
      <c r="A58" s="30"/>
      <c r="B58" s="30" t="s">
        <v>869</v>
      </c>
      <c r="C58" s="25" t="s">
        <v>305</v>
      </c>
      <c r="D58" s="626"/>
      <c r="E58" s="626"/>
      <c r="F58" s="643" t="s">
        <v>875</v>
      </c>
      <c r="G58" s="644"/>
      <c r="H58" s="644"/>
    </row>
    <row r="59" spans="1:8" ht="26.4" x14ac:dyDescent="0.3">
      <c r="A59" s="1148" t="s">
        <v>314</v>
      </c>
      <c r="B59" s="30" t="s">
        <v>306</v>
      </c>
      <c r="C59" s="25" t="s">
        <v>292</v>
      </c>
      <c r="D59" s="626" t="s">
        <v>876</v>
      </c>
      <c r="E59" s="626"/>
      <c r="F59" s="626"/>
      <c r="G59" s="644"/>
      <c r="H59" s="644"/>
    </row>
    <row r="60" spans="1:8" x14ac:dyDescent="0.3">
      <c r="A60" s="30"/>
      <c r="B60" s="30" t="s">
        <v>310</v>
      </c>
      <c r="C60" s="25" t="s">
        <v>307</v>
      </c>
      <c r="D60" s="626" t="s">
        <v>798</v>
      </c>
      <c r="E60" s="626"/>
      <c r="F60" s="626"/>
      <c r="G60" s="644"/>
      <c r="H60" s="644"/>
    </row>
    <row r="61" spans="1:8" x14ac:dyDescent="0.3">
      <c r="A61" s="30"/>
      <c r="B61" s="30" t="s">
        <v>309</v>
      </c>
      <c r="C61" s="25" t="s">
        <v>308</v>
      </c>
      <c r="D61" s="626" t="s">
        <v>799</v>
      </c>
      <c r="E61" s="626"/>
      <c r="F61" s="626"/>
      <c r="G61" s="644"/>
      <c r="H61" s="644"/>
    </row>
    <row r="62" spans="1:8" x14ac:dyDescent="0.3">
      <c r="A62" s="30"/>
      <c r="B62" s="30"/>
      <c r="C62" s="25" t="s">
        <v>261</v>
      </c>
      <c r="D62" s="626" t="s">
        <v>800</v>
      </c>
      <c r="E62" s="626"/>
      <c r="F62" s="30"/>
      <c r="G62" s="644"/>
      <c r="H62" s="644"/>
    </row>
    <row r="63" spans="1:8" x14ac:dyDescent="0.3">
      <c r="A63" s="30"/>
      <c r="B63" s="30"/>
      <c r="C63" s="25" t="s">
        <v>880</v>
      </c>
      <c r="D63" s="626"/>
      <c r="E63" s="626"/>
      <c r="F63" s="643" t="s">
        <v>374</v>
      </c>
      <c r="G63" s="644"/>
      <c r="H63" s="644"/>
    </row>
    <row r="64" spans="1:8" x14ac:dyDescent="0.3">
      <c r="A64" s="30"/>
      <c r="B64" s="30"/>
      <c r="C64" s="25" t="s">
        <v>881</v>
      </c>
      <c r="D64" s="626"/>
      <c r="E64" s="626"/>
      <c r="F64" s="643" t="s">
        <v>889</v>
      </c>
      <c r="G64" s="644"/>
      <c r="H64" s="644"/>
    </row>
    <row r="65" spans="1:8" x14ac:dyDescent="0.3">
      <c r="A65" s="1148" t="s">
        <v>315</v>
      </c>
      <c r="B65" s="30" t="s">
        <v>306</v>
      </c>
      <c r="C65" s="25" t="s">
        <v>292</v>
      </c>
      <c r="D65" s="626" t="s">
        <v>788</v>
      </c>
      <c r="E65" s="626"/>
      <c r="F65" s="626"/>
      <c r="G65" s="644"/>
      <c r="H65" s="644"/>
    </row>
    <row r="66" spans="1:8" x14ac:dyDescent="0.3">
      <c r="A66" s="30"/>
      <c r="B66" s="30" t="s">
        <v>882</v>
      </c>
      <c r="C66" s="25" t="s">
        <v>884</v>
      </c>
      <c r="D66" s="626" t="s">
        <v>786</v>
      </c>
      <c r="E66" s="626"/>
      <c r="F66" s="626"/>
      <c r="G66" s="644"/>
      <c r="H66" s="644"/>
    </row>
    <row r="67" spans="1:8" x14ac:dyDescent="0.3">
      <c r="A67" s="30"/>
      <c r="B67" s="30" t="s">
        <v>311</v>
      </c>
      <c r="C67" s="25" t="s">
        <v>885</v>
      </c>
      <c r="D67" s="626" t="s">
        <v>787</v>
      </c>
      <c r="E67" s="626"/>
      <c r="F67" s="626"/>
      <c r="G67" s="644"/>
      <c r="H67" s="644"/>
    </row>
    <row r="68" spans="1:8" ht="26.4" x14ac:dyDescent="0.3">
      <c r="A68" s="30"/>
      <c r="B68" s="30" t="s">
        <v>883</v>
      </c>
      <c r="C68" s="25" t="s">
        <v>886</v>
      </c>
      <c r="D68" s="626"/>
      <c r="E68" s="654" t="s">
        <v>778</v>
      </c>
      <c r="F68" s="626"/>
      <c r="G68" s="644"/>
      <c r="H68" s="644"/>
    </row>
    <row r="69" spans="1:8" ht="26.4" x14ac:dyDescent="0.3">
      <c r="A69" s="30"/>
      <c r="B69" s="30" t="s">
        <v>888</v>
      </c>
      <c r="C69" s="25" t="s">
        <v>887</v>
      </c>
      <c r="D69" s="626"/>
      <c r="E69" s="654" t="s">
        <v>779</v>
      </c>
      <c r="F69" s="626"/>
      <c r="G69" s="644"/>
      <c r="H69" s="644"/>
    </row>
    <row r="70" spans="1:8" x14ac:dyDescent="0.3">
      <c r="A70" s="30"/>
      <c r="B70" s="30"/>
      <c r="C70" s="25" t="s">
        <v>890</v>
      </c>
      <c r="D70" s="626"/>
      <c r="E70" s="626"/>
      <c r="F70" s="643" t="s">
        <v>891</v>
      </c>
      <c r="G70" s="644"/>
      <c r="H70" s="644"/>
    </row>
    <row r="71" spans="1:8" x14ac:dyDescent="0.3">
      <c r="A71" s="1148" t="s">
        <v>316</v>
      </c>
      <c r="B71" s="30" t="s">
        <v>213</v>
      </c>
      <c r="C71" s="25" t="s">
        <v>214</v>
      </c>
      <c r="D71" s="626" t="s">
        <v>801</v>
      </c>
      <c r="E71" s="626"/>
      <c r="F71" s="626"/>
      <c r="G71" s="644"/>
      <c r="H71" s="644"/>
    </row>
    <row r="72" spans="1:8" ht="26.4" x14ac:dyDescent="0.3">
      <c r="A72" s="30"/>
      <c r="B72" s="30" t="s">
        <v>894</v>
      </c>
      <c r="C72" s="25" t="s">
        <v>895</v>
      </c>
      <c r="D72" s="25"/>
      <c r="E72" s="698" t="s">
        <v>778</v>
      </c>
      <c r="F72" s="25"/>
      <c r="G72" s="644"/>
      <c r="H72" s="644"/>
    </row>
    <row r="73" spans="1:8" x14ac:dyDescent="0.3">
      <c r="A73" s="30"/>
      <c r="B73" s="30" t="s">
        <v>896</v>
      </c>
      <c r="C73" s="25" t="s">
        <v>898</v>
      </c>
      <c r="D73" s="626" t="s">
        <v>789</v>
      </c>
      <c r="E73" s="626"/>
      <c r="F73" s="626"/>
      <c r="G73" s="644"/>
      <c r="H73" s="644"/>
    </row>
    <row r="74" spans="1:8" x14ac:dyDescent="0.3">
      <c r="A74" s="30"/>
      <c r="B74" s="30" t="s">
        <v>897</v>
      </c>
      <c r="C74" s="25" t="s">
        <v>899</v>
      </c>
      <c r="D74" s="626" t="s">
        <v>789</v>
      </c>
      <c r="E74" s="626"/>
      <c r="F74" s="641"/>
      <c r="G74" s="644"/>
      <c r="H74" s="644"/>
    </row>
    <row r="75" spans="1:8" x14ac:dyDescent="0.3">
      <c r="A75" s="30"/>
      <c r="B75" s="30"/>
      <c r="C75" s="25" t="s">
        <v>893</v>
      </c>
      <c r="D75" s="626"/>
      <c r="E75" s="626"/>
      <c r="F75" s="643" t="s">
        <v>892</v>
      </c>
      <c r="G75" s="644"/>
      <c r="H75" s="644"/>
    </row>
    <row r="76" spans="1:8" ht="26.4" x14ac:dyDescent="0.3">
      <c r="A76" s="1148" t="s">
        <v>317</v>
      </c>
      <c r="B76" s="30" t="s">
        <v>306</v>
      </c>
      <c r="C76" s="25" t="s">
        <v>292</v>
      </c>
      <c r="D76" s="699" t="s">
        <v>789</v>
      </c>
      <c r="E76" s="626"/>
      <c r="F76" s="626"/>
      <c r="G76" s="644"/>
      <c r="H76" s="644"/>
    </row>
    <row r="77" spans="1:8" ht="92.4" x14ac:dyDescent="0.3">
      <c r="A77" s="30"/>
      <c r="B77" s="30" t="s">
        <v>900</v>
      </c>
      <c r="C77" s="25" t="s">
        <v>905</v>
      </c>
      <c r="D77" s="626"/>
      <c r="E77" s="654" t="s">
        <v>902</v>
      </c>
      <c r="F77" s="626"/>
      <c r="G77" s="644"/>
      <c r="H77" s="644"/>
    </row>
    <row r="78" spans="1:8" ht="79.2" x14ac:dyDescent="0.3">
      <c r="A78" s="30"/>
      <c r="B78" s="30" t="s">
        <v>901</v>
      </c>
      <c r="C78" s="25" t="s">
        <v>906</v>
      </c>
      <c r="D78" s="626"/>
      <c r="E78" s="654" t="s">
        <v>903</v>
      </c>
      <c r="F78" s="626"/>
      <c r="G78" s="644"/>
      <c r="H78" s="644"/>
    </row>
    <row r="79" spans="1:8" x14ac:dyDescent="0.3">
      <c r="A79" s="30"/>
      <c r="B79" s="30"/>
      <c r="C79" s="25" t="s">
        <v>893</v>
      </c>
      <c r="D79" s="626"/>
      <c r="E79" s="626"/>
      <c r="F79" s="643" t="s">
        <v>892</v>
      </c>
      <c r="G79" s="644"/>
      <c r="H79" s="644"/>
    </row>
    <row r="80" spans="1:8" x14ac:dyDescent="0.3">
      <c r="A80" s="1148" t="s">
        <v>318</v>
      </c>
      <c r="B80" s="30" t="s">
        <v>918</v>
      </c>
      <c r="C80" s="25" t="s">
        <v>292</v>
      </c>
      <c r="D80" s="626" t="s">
        <v>844</v>
      </c>
      <c r="E80" s="626"/>
      <c r="F80" s="626"/>
      <c r="G80" s="644"/>
      <c r="H80" s="644"/>
    </row>
    <row r="81" spans="1:8" x14ac:dyDescent="0.3">
      <c r="A81" s="30"/>
      <c r="B81" s="30" t="s">
        <v>932</v>
      </c>
      <c r="C81" s="25" t="s">
        <v>907</v>
      </c>
      <c r="D81" s="626" t="s">
        <v>843</v>
      </c>
      <c r="E81" s="626"/>
      <c r="F81" s="626"/>
      <c r="G81" s="644"/>
      <c r="H81" s="644"/>
    </row>
    <row r="82" spans="1:8" x14ac:dyDescent="0.3">
      <c r="A82" s="30"/>
      <c r="B82" s="30" t="s">
        <v>933</v>
      </c>
      <c r="C82" s="25" t="s">
        <v>908</v>
      </c>
      <c r="D82" s="626" t="s">
        <v>843</v>
      </c>
      <c r="E82" s="626"/>
      <c r="F82" s="626"/>
      <c r="G82" s="644"/>
      <c r="H82" s="644"/>
    </row>
    <row r="83" spans="1:8" x14ac:dyDescent="0.3">
      <c r="A83" s="30"/>
      <c r="B83" s="30" t="s">
        <v>934</v>
      </c>
      <c r="C83" s="25" t="s">
        <v>909</v>
      </c>
      <c r="D83" s="626" t="s">
        <v>843</v>
      </c>
      <c r="E83" s="626"/>
      <c r="F83" s="626"/>
      <c r="G83" s="644"/>
      <c r="H83" s="644"/>
    </row>
    <row r="84" spans="1:8" ht="26.4" x14ac:dyDescent="0.3">
      <c r="A84" s="30"/>
      <c r="B84" s="30" t="s">
        <v>935</v>
      </c>
      <c r="C84" s="25" t="s">
        <v>910</v>
      </c>
      <c r="D84" s="626" t="s">
        <v>843</v>
      </c>
      <c r="E84" s="626"/>
      <c r="F84" s="626"/>
      <c r="G84" s="644"/>
      <c r="H84" s="644"/>
    </row>
    <row r="85" spans="1:8" x14ac:dyDescent="0.3">
      <c r="A85" s="30"/>
      <c r="B85" s="30" t="s">
        <v>936</v>
      </c>
      <c r="C85" s="25" t="s">
        <v>911</v>
      </c>
      <c r="D85" s="626" t="s">
        <v>843</v>
      </c>
      <c r="E85" s="626"/>
      <c r="F85" s="626"/>
      <c r="G85" s="644"/>
      <c r="H85" s="644"/>
    </row>
    <row r="86" spans="1:8" x14ac:dyDescent="0.3">
      <c r="A86" s="30"/>
      <c r="B86" s="30" t="s">
        <v>937</v>
      </c>
      <c r="C86" s="25" t="s">
        <v>912</v>
      </c>
      <c r="D86" s="626" t="s">
        <v>923</v>
      </c>
      <c r="E86" s="626"/>
      <c r="F86" s="626"/>
      <c r="G86" s="644"/>
      <c r="H86" s="644"/>
    </row>
    <row r="87" spans="1:8" ht="26.4" x14ac:dyDescent="0.3">
      <c r="A87" s="30"/>
      <c r="B87" s="30" t="s">
        <v>938</v>
      </c>
      <c r="C87" s="25" t="s">
        <v>913</v>
      </c>
      <c r="D87" s="626"/>
      <c r="E87" s="643" t="s">
        <v>904</v>
      </c>
      <c r="F87" s="626"/>
      <c r="G87" s="644"/>
      <c r="H87" s="644"/>
    </row>
    <row r="88" spans="1:8" x14ac:dyDescent="0.3">
      <c r="A88" s="30"/>
      <c r="B88" s="30" t="s">
        <v>939</v>
      </c>
      <c r="C88" s="25" t="s">
        <v>914</v>
      </c>
      <c r="D88" s="626"/>
      <c r="E88" s="626"/>
      <c r="F88" s="643" t="s">
        <v>343</v>
      </c>
      <c r="G88" s="644"/>
      <c r="H88" s="644"/>
    </row>
    <row r="89" spans="1:8" x14ac:dyDescent="0.3">
      <c r="A89" s="30"/>
      <c r="B89" s="30" t="s">
        <v>940</v>
      </c>
      <c r="C89" s="25" t="s">
        <v>915</v>
      </c>
      <c r="D89" s="626"/>
      <c r="E89" s="626"/>
      <c r="F89" s="643" t="s">
        <v>343</v>
      </c>
      <c r="G89" s="644"/>
      <c r="H89" s="644"/>
    </row>
    <row r="90" spans="1:8" x14ac:dyDescent="0.3">
      <c r="A90" s="30"/>
      <c r="B90" s="30" t="s">
        <v>941</v>
      </c>
      <c r="C90" s="25" t="s">
        <v>917</v>
      </c>
      <c r="D90" s="626"/>
      <c r="E90" s="626"/>
      <c r="F90" s="643" t="s">
        <v>919</v>
      </c>
      <c r="G90" s="644"/>
      <c r="H90" s="644"/>
    </row>
    <row r="91" spans="1:8" x14ac:dyDescent="0.3">
      <c r="A91" s="30" t="s">
        <v>920</v>
      </c>
      <c r="B91" s="30" t="s">
        <v>306</v>
      </c>
      <c r="C91" s="25" t="s">
        <v>292</v>
      </c>
      <c r="D91" s="626" t="s">
        <v>802</v>
      </c>
      <c r="E91" s="626"/>
      <c r="F91" s="643"/>
      <c r="G91" s="644"/>
      <c r="H91" s="644"/>
    </row>
    <row r="92" spans="1:8" ht="26.4" x14ac:dyDescent="0.3">
      <c r="A92" s="30"/>
      <c r="B92" s="30" t="s">
        <v>44</v>
      </c>
      <c r="C92" s="25" t="s">
        <v>414</v>
      </c>
      <c r="D92" s="626"/>
      <c r="E92" s="626"/>
      <c r="F92" s="643" t="s">
        <v>81</v>
      </c>
      <c r="G92" s="644"/>
      <c r="H92" s="644"/>
    </row>
    <row r="93" spans="1:8" x14ac:dyDescent="0.3">
      <c r="A93" s="30"/>
      <c r="B93" s="30" t="s">
        <v>943</v>
      </c>
      <c r="C93" s="25" t="s">
        <v>944</v>
      </c>
      <c r="D93" s="626"/>
      <c r="E93" s="626"/>
      <c r="F93" s="643" t="s">
        <v>81</v>
      </c>
      <c r="G93" s="644"/>
      <c r="H93" s="644"/>
    </row>
    <row r="94" spans="1:8" x14ac:dyDescent="0.3">
      <c r="A94" s="30"/>
      <c r="B94" s="30" t="s">
        <v>49</v>
      </c>
      <c r="C94" s="25" t="s">
        <v>418</v>
      </c>
      <c r="D94" s="626"/>
      <c r="E94" s="626"/>
      <c r="F94" s="643" t="s">
        <v>81</v>
      </c>
      <c r="G94" s="644"/>
      <c r="H94" s="644"/>
    </row>
    <row r="95" spans="1:8" ht="26.4" x14ac:dyDescent="0.3">
      <c r="A95" s="30" t="s">
        <v>921</v>
      </c>
      <c r="B95" s="30" t="s">
        <v>306</v>
      </c>
      <c r="C95" s="25" t="s">
        <v>292</v>
      </c>
      <c r="D95" s="626" t="s">
        <v>786</v>
      </c>
      <c r="E95" s="626"/>
      <c r="F95" s="643"/>
      <c r="G95" s="644"/>
      <c r="H95" s="644"/>
    </row>
    <row r="96" spans="1:8" ht="26.4" x14ac:dyDescent="0.3">
      <c r="A96" s="30" t="s">
        <v>922</v>
      </c>
      <c r="B96" s="30" t="s">
        <v>306</v>
      </c>
      <c r="C96" s="25" t="s">
        <v>292</v>
      </c>
      <c r="D96" s="626" t="s">
        <v>791</v>
      </c>
      <c r="E96" s="626"/>
      <c r="F96" s="643"/>
      <c r="G96" s="644"/>
      <c r="H96" s="644"/>
    </row>
    <row r="97" spans="1:8" x14ac:dyDescent="0.3">
      <c r="A97" s="30"/>
      <c r="B97" s="30" t="s">
        <v>110</v>
      </c>
      <c r="C97" s="25" t="s">
        <v>945</v>
      </c>
      <c r="D97" s="626"/>
      <c r="E97" s="626"/>
      <c r="F97" s="643" t="s">
        <v>361</v>
      </c>
      <c r="G97" s="644"/>
      <c r="H97" s="644"/>
    </row>
    <row r="98" spans="1:8" ht="26.4" x14ac:dyDescent="0.3">
      <c r="A98" s="30"/>
      <c r="B98" s="30" t="s">
        <v>111</v>
      </c>
      <c r="C98" s="25" t="s">
        <v>946</v>
      </c>
      <c r="D98" s="626"/>
      <c r="E98" s="626"/>
      <c r="F98" s="643" t="s">
        <v>361</v>
      </c>
      <c r="G98" s="644"/>
      <c r="H98" s="644"/>
    </row>
    <row r="99" spans="1:8" x14ac:dyDescent="0.3">
      <c r="A99" s="30"/>
      <c r="B99" s="30" t="s">
        <v>162</v>
      </c>
      <c r="C99" s="25" t="s">
        <v>947</v>
      </c>
      <c r="D99" s="626"/>
      <c r="E99" s="626"/>
      <c r="F99" s="643" t="s">
        <v>361</v>
      </c>
      <c r="G99" s="644"/>
      <c r="H99" s="644"/>
    </row>
    <row r="100" spans="1:8" x14ac:dyDescent="0.3">
      <c r="A100" s="30"/>
      <c r="B100" s="30" t="s">
        <v>941</v>
      </c>
      <c r="C100" s="25" t="s">
        <v>916</v>
      </c>
      <c r="D100" s="626"/>
      <c r="E100" s="626"/>
      <c r="F100" s="643" t="s">
        <v>361</v>
      </c>
      <c r="G100" s="644"/>
      <c r="H100" s="644"/>
    </row>
    <row r="101" spans="1:8" x14ac:dyDescent="0.3">
      <c r="A101" s="30" t="s">
        <v>924</v>
      </c>
      <c r="B101" s="30" t="s">
        <v>306</v>
      </c>
      <c r="C101" s="25" t="s">
        <v>292</v>
      </c>
      <c r="D101" s="626" t="s">
        <v>790</v>
      </c>
      <c r="E101" s="626"/>
      <c r="F101" s="643"/>
      <c r="G101" s="644"/>
      <c r="H101" s="644"/>
    </row>
    <row r="102" spans="1:8" ht="26.4" x14ac:dyDescent="0.3">
      <c r="A102" s="30"/>
      <c r="B102" s="30" t="s">
        <v>53</v>
      </c>
      <c r="C102" s="25" t="s">
        <v>792</v>
      </c>
      <c r="D102" s="626" t="s">
        <v>790</v>
      </c>
      <c r="E102" s="626"/>
      <c r="F102" s="643" t="s">
        <v>85</v>
      </c>
      <c r="G102" s="644"/>
      <c r="H102" s="644"/>
    </row>
    <row r="103" spans="1:8" x14ac:dyDescent="0.3">
      <c r="A103" s="30" t="s">
        <v>928</v>
      </c>
      <c r="B103" s="30" t="s">
        <v>306</v>
      </c>
      <c r="C103" s="25" t="s">
        <v>292</v>
      </c>
      <c r="D103" s="626" t="s">
        <v>793</v>
      </c>
      <c r="E103" s="626"/>
      <c r="F103" s="643"/>
      <c r="G103" s="644"/>
      <c r="H103" s="644"/>
    </row>
    <row r="104" spans="1:8" x14ac:dyDescent="0.3">
      <c r="A104" s="30"/>
      <c r="B104" s="30" t="s">
        <v>285</v>
      </c>
      <c r="C104" s="25" t="s">
        <v>38</v>
      </c>
      <c r="D104" s="626" t="s">
        <v>793</v>
      </c>
      <c r="E104" s="626"/>
      <c r="F104" s="643"/>
      <c r="G104" s="644"/>
      <c r="H104" s="644"/>
    </row>
    <row r="105" spans="1:8" x14ac:dyDescent="0.3">
      <c r="A105" s="30"/>
      <c r="B105" s="30" t="s">
        <v>55</v>
      </c>
      <c r="C105" s="25" t="s">
        <v>948</v>
      </c>
      <c r="D105" s="626"/>
      <c r="E105" s="626"/>
      <c r="F105" s="643" t="s">
        <v>455</v>
      </c>
      <c r="G105" s="644"/>
      <c r="H105" s="644"/>
    </row>
    <row r="106" spans="1:8" ht="26.4" x14ac:dyDescent="0.3">
      <c r="A106" s="30"/>
      <c r="B106" s="30" t="s">
        <v>56</v>
      </c>
      <c r="C106" s="25" t="s">
        <v>949</v>
      </c>
      <c r="D106" s="626"/>
      <c r="E106" s="626"/>
      <c r="F106" s="643" t="s">
        <v>455</v>
      </c>
      <c r="G106" s="644"/>
      <c r="H106" s="644"/>
    </row>
    <row r="107" spans="1:8" ht="26.4" x14ac:dyDescent="0.3">
      <c r="A107" s="30"/>
      <c r="B107" s="30" t="s">
        <v>57</v>
      </c>
      <c r="C107" s="25" t="s">
        <v>950</v>
      </c>
      <c r="D107" s="626"/>
      <c r="E107" s="626"/>
      <c r="F107" s="643" t="s">
        <v>455</v>
      </c>
      <c r="G107" s="644"/>
      <c r="H107" s="644"/>
    </row>
    <row r="108" spans="1:8" x14ac:dyDescent="0.3">
      <c r="A108" s="30" t="s">
        <v>925</v>
      </c>
      <c r="B108" s="30" t="s">
        <v>306</v>
      </c>
      <c r="C108" s="25" t="s">
        <v>292</v>
      </c>
      <c r="D108" s="626" t="s">
        <v>794</v>
      </c>
      <c r="E108" s="626"/>
      <c r="F108" s="643"/>
      <c r="G108" s="644"/>
      <c r="H108" s="644"/>
    </row>
    <row r="109" spans="1:8" x14ac:dyDescent="0.3">
      <c r="A109" s="30"/>
      <c r="B109" s="30" t="s">
        <v>285</v>
      </c>
      <c r="C109" s="25" t="s">
        <v>38</v>
      </c>
      <c r="D109" s="626" t="s">
        <v>794</v>
      </c>
      <c r="E109" s="626"/>
      <c r="F109" s="643"/>
      <c r="G109" s="644"/>
      <c r="H109" s="644"/>
    </row>
    <row r="110" spans="1:8" ht="26.4" x14ac:dyDescent="0.3">
      <c r="A110" s="30"/>
      <c r="B110" s="30" t="s">
        <v>927</v>
      </c>
      <c r="C110" s="25" t="s">
        <v>926</v>
      </c>
      <c r="D110" s="626" t="s">
        <v>795</v>
      </c>
      <c r="E110" s="626"/>
      <c r="F110" s="643"/>
      <c r="G110" s="644"/>
      <c r="H110" s="644"/>
    </row>
    <row r="111" spans="1:8" ht="26.4" x14ac:dyDescent="0.3">
      <c r="A111" s="30"/>
      <c r="B111" s="30" t="s">
        <v>56</v>
      </c>
      <c r="C111" s="25" t="s">
        <v>949</v>
      </c>
      <c r="D111" s="626"/>
      <c r="E111" s="626"/>
      <c r="F111" s="643" t="s">
        <v>455</v>
      </c>
      <c r="G111" s="644"/>
      <c r="H111" s="644"/>
    </row>
    <row r="112" spans="1:8" ht="26.4" x14ac:dyDescent="0.3">
      <c r="A112" s="30"/>
      <c r="B112" s="30" t="s">
        <v>57</v>
      </c>
      <c r="C112" s="25" t="s">
        <v>950</v>
      </c>
      <c r="D112" s="626"/>
      <c r="E112" s="626"/>
      <c r="F112" s="643" t="s">
        <v>455</v>
      </c>
      <c r="G112" s="644"/>
      <c r="H112" s="644"/>
    </row>
    <row r="113" spans="1:8" ht="79.2" x14ac:dyDescent="0.3">
      <c r="A113" s="30" t="s">
        <v>929</v>
      </c>
      <c r="B113" s="30" t="s">
        <v>306</v>
      </c>
      <c r="C113" s="25" t="s">
        <v>292</v>
      </c>
      <c r="D113" s="626" t="s">
        <v>930</v>
      </c>
      <c r="E113" s="829" t="s">
        <v>1278</v>
      </c>
      <c r="F113" s="643"/>
      <c r="G113" s="644"/>
      <c r="H113" s="644"/>
    </row>
    <row r="114" spans="1:8" x14ac:dyDescent="0.3">
      <c r="A114" s="30" t="s">
        <v>931</v>
      </c>
      <c r="B114" s="30"/>
      <c r="C114" s="25"/>
      <c r="D114" s="626" t="s">
        <v>796</v>
      </c>
      <c r="E114" s="829"/>
      <c r="F114" s="643"/>
      <c r="G114" s="644"/>
      <c r="H114" s="644"/>
    </row>
    <row r="115" spans="1:8" x14ac:dyDescent="0.3">
      <c r="B115" s="644"/>
      <c r="C115" s="644"/>
      <c r="D115" s="644"/>
      <c r="E115" s="644"/>
      <c r="F115" s="644"/>
      <c r="G115" s="644"/>
      <c r="H115" s="644"/>
    </row>
    <row r="116" spans="1:8" x14ac:dyDescent="0.3">
      <c r="A116" s="649" t="s">
        <v>970</v>
      </c>
      <c r="B116" s="647"/>
      <c r="C116" s="648"/>
      <c r="D116" s="648"/>
      <c r="E116" s="644"/>
      <c r="F116" s="644"/>
      <c r="G116" s="644"/>
      <c r="H116" s="644"/>
    </row>
    <row r="117" spans="1:8" x14ac:dyDescent="0.3">
      <c r="A117" s="649"/>
      <c r="B117" s="647"/>
      <c r="C117" s="648"/>
      <c r="D117" s="648"/>
      <c r="E117" s="644"/>
      <c r="F117" s="644"/>
      <c r="G117" s="644"/>
      <c r="H117" s="644"/>
    </row>
    <row r="118" spans="1:8" ht="39.6" x14ac:dyDescent="0.3">
      <c r="A118" s="691" t="s">
        <v>978</v>
      </c>
      <c r="B118" s="695"/>
      <c r="C118" s="975" t="s">
        <v>782</v>
      </c>
      <c r="D118" s="975"/>
      <c r="E118" s="975"/>
      <c r="F118" s="975"/>
      <c r="G118" s="644"/>
      <c r="H118" s="644"/>
    </row>
    <row r="119" spans="1:8" x14ac:dyDescent="0.3">
      <c r="A119" s="649"/>
      <c r="B119" s="647"/>
      <c r="C119" s="648"/>
      <c r="D119" s="648"/>
      <c r="E119" s="644"/>
      <c r="F119" s="644"/>
      <c r="G119" s="644"/>
      <c r="H119" s="644"/>
    </row>
    <row r="120" spans="1:8" ht="39.6" x14ac:dyDescent="0.3">
      <c r="A120" s="697" t="s">
        <v>974</v>
      </c>
      <c r="B120" s="16" t="s">
        <v>229</v>
      </c>
      <c r="C120" s="2" t="s">
        <v>260</v>
      </c>
      <c r="D120" s="2"/>
      <c r="E120" s="2"/>
      <c r="F120" s="681" t="s">
        <v>870</v>
      </c>
      <c r="G120" s="644"/>
      <c r="H120" s="644"/>
    </row>
    <row r="121" spans="1:8" ht="39.6" x14ac:dyDescent="0.3">
      <c r="A121" s="697" t="s">
        <v>974</v>
      </c>
      <c r="B121" s="16" t="s">
        <v>230</v>
      </c>
      <c r="C121" s="2" t="s">
        <v>1284</v>
      </c>
      <c r="D121" s="2" t="s">
        <v>942</v>
      </c>
      <c r="E121" s="2"/>
      <c r="F121" s="688"/>
      <c r="G121" s="644"/>
      <c r="H121" s="644"/>
    </row>
    <row r="122" spans="1:8" ht="39.6" x14ac:dyDescent="0.3">
      <c r="A122" s="697" t="s">
        <v>975</v>
      </c>
      <c r="B122" s="16" t="s">
        <v>231</v>
      </c>
      <c r="C122" s="2" t="s">
        <v>1285</v>
      </c>
      <c r="D122" s="2"/>
      <c r="E122" s="2"/>
      <c r="F122" s="681" t="s">
        <v>875</v>
      </c>
      <c r="G122" s="644"/>
      <c r="H122" s="644"/>
    </row>
    <row r="123" spans="1:8" ht="26.4" x14ac:dyDescent="0.3">
      <c r="A123" s="697" t="s">
        <v>83</v>
      </c>
      <c r="B123" s="16" t="s">
        <v>232</v>
      </c>
      <c r="C123" s="2" t="s">
        <v>1286</v>
      </c>
      <c r="D123" s="2"/>
      <c r="E123" s="2"/>
      <c r="F123" s="682" t="s">
        <v>951</v>
      </c>
      <c r="G123" s="644"/>
      <c r="H123" s="644"/>
    </row>
    <row r="124" spans="1:8" ht="39.6" x14ac:dyDescent="0.3">
      <c r="A124" s="697" t="s">
        <v>83</v>
      </c>
      <c r="B124" s="16" t="s">
        <v>233</v>
      </c>
      <c r="C124" s="2" t="s">
        <v>234</v>
      </c>
      <c r="D124" s="2"/>
      <c r="E124" s="2"/>
      <c r="F124" s="682" t="s">
        <v>951</v>
      </c>
      <c r="G124" s="644"/>
      <c r="H124" s="644"/>
    </row>
    <row r="125" spans="1:8" ht="27.6" x14ac:dyDescent="0.3">
      <c r="A125" s="697" t="s">
        <v>83</v>
      </c>
      <c r="B125" s="16" t="s">
        <v>235</v>
      </c>
      <c r="C125" s="2" t="s">
        <v>236</v>
      </c>
      <c r="D125" s="690" t="s">
        <v>967</v>
      </c>
      <c r="E125" s="682"/>
      <c r="F125" s="689"/>
      <c r="G125" s="644"/>
      <c r="H125" s="644"/>
    </row>
    <row r="126" spans="1:8" ht="26.4" x14ac:dyDescent="0.3">
      <c r="A126" s="697" t="s">
        <v>609</v>
      </c>
      <c r="B126" s="16" t="s">
        <v>237</v>
      </c>
      <c r="C126" s="2" t="s">
        <v>238</v>
      </c>
      <c r="D126" s="682"/>
      <c r="E126" s="682"/>
      <c r="F126" s="683" t="s">
        <v>610</v>
      </c>
      <c r="G126" s="644"/>
      <c r="H126" s="644"/>
    </row>
    <row r="127" spans="1:8" ht="26.4" x14ac:dyDescent="0.3">
      <c r="A127" s="697" t="s">
        <v>609</v>
      </c>
      <c r="B127" s="16" t="s">
        <v>239</v>
      </c>
      <c r="C127" s="2" t="s">
        <v>240</v>
      </c>
      <c r="D127" s="682"/>
      <c r="E127" s="682"/>
      <c r="F127" s="683" t="s">
        <v>610</v>
      </c>
      <c r="G127" s="644"/>
      <c r="H127" s="644"/>
    </row>
    <row r="128" spans="1:8" ht="26.4" x14ac:dyDescent="0.3">
      <c r="A128" s="697" t="s">
        <v>609</v>
      </c>
      <c r="B128" s="16" t="s">
        <v>241</v>
      </c>
      <c r="C128" s="2" t="s">
        <v>242</v>
      </c>
      <c r="D128" s="682"/>
      <c r="E128" s="682"/>
      <c r="F128" s="683" t="s">
        <v>610</v>
      </c>
      <c r="G128" s="644"/>
      <c r="H128" s="644"/>
    </row>
    <row r="129" spans="1:8" ht="26.4" x14ac:dyDescent="0.3">
      <c r="A129" s="697" t="s">
        <v>609</v>
      </c>
      <c r="B129" s="16" t="s">
        <v>243</v>
      </c>
      <c r="C129" s="2" t="s">
        <v>244</v>
      </c>
      <c r="D129" s="682"/>
      <c r="E129" s="682"/>
      <c r="F129" s="683" t="s">
        <v>610</v>
      </c>
      <c r="G129" s="644"/>
      <c r="H129" s="644"/>
    </row>
    <row r="130" spans="1:8" x14ac:dyDescent="0.3">
      <c r="A130" s="697" t="s">
        <v>973</v>
      </c>
      <c r="B130" s="16" t="s">
        <v>245</v>
      </c>
      <c r="C130" s="2" t="s">
        <v>246</v>
      </c>
      <c r="D130" s="682"/>
      <c r="E130" s="682"/>
      <c r="F130" s="684" t="s">
        <v>343</v>
      </c>
      <c r="G130" s="644"/>
      <c r="H130" s="644"/>
    </row>
    <row r="131" spans="1:8" ht="26.4" x14ac:dyDescent="0.3">
      <c r="A131" s="697" t="s">
        <v>976</v>
      </c>
      <c r="B131" s="16" t="s">
        <v>247</v>
      </c>
      <c r="C131" s="2" t="s">
        <v>248</v>
      </c>
      <c r="D131" s="682"/>
      <c r="E131" s="682"/>
      <c r="F131" s="683" t="s">
        <v>610</v>
      </c>
      <c r="G131" s="644"/>
      <c r="H131" s="644"/>
    </row>
    <row r="132" spans="1:8" ht="39.6" x14ac:dyDescent="0.3">
      <c r="A132" s="697" t="s">
        <v>976</v>
      </c>
      <c r="B132" s="16" t="s">
        <v>249</v>
      </c>
      <c r="C132" s="2" t="s">
        <v>259</v>
      </c>
      <c r="D132" s="682"/>
      <c r="E132" s="682"/>
      <c r="F132" s="683" t="s">
        <v>610</v>
      </c>
      <c r="G132" s="644"/>
      <c r="H132" s="644"/>
    </row>
    <row r="133" spans="1:8" x14ac:dyDescent="0.3">
      <c r="A133" s="697" t="s">
        <v>977</v>
      </c>
      <c r="B133" s="16" t="s">
        <v>64</v>
      </c>
      <c r="C133" s="2" t="s">
        <v>250</v>
      </c>
      <c r="D133" s="682"/>
      <c r="E133" s="682"/>
      <c r="F133" s="683" t="s">
        <v>610</v>
      </c>
      <c r="G133" s="644"/>
      <c r="H133" s="644"/>
    </row>
    <row r="134" spans="1:8" ht="26.4" x14ac:dyDescent="0.3">
      <c r="A134" s="697" t="s">
        <v>977</v>
      </c>
      <c r="B134" s="16" t="s">
        <v>251</v>
      </c>
      <c r="C134" s="2" t="s">
        <v>252</v>
      </c>
      <c r="D134" s="682"/>
      <c r="E134" s="682"/>
      <c r="F134" s="683" t="s">
        <v>610</v>
      </c>
      <c r="G134" s="644"/>
      <c r="H134" s="644"/>
    </row>
    <row r="135" spans="1:8" x14ac:dyDescent="0.3">
      <c r="A135" s="697" t="s">
        <v>977</v>
      </c>
      <c r="B135" s="16" t="s">
        <v>253</v>
      </c>
      <c r="C135" s="2" t="s">
        <v>254</v>
      </c>
      <c r="D135" s="682"/>
      <c r="E135" s="682"/>
      <c r="F135" s="683" t="s">
        <v>610</v>
      </c>
      <c r="G135" s="644"/>
      <c r="H135" s="644"/>
    </row>
    <row r="136" spans="1:8" ht="26.4" x14ac:dyDescent="0.3">
      <c r="A136" s="697" t="s">
        <v>977</v>
      </c>
      <c r="B136" s="16" t="s">
        <v>255</v>
      </c>
      <c r="C136" s="2" t="s">
        <v>256</v>
      </c>
      <c r="D136" s="682"/>
      <c r="E136" s="682"/>
      <c r="F136" s="683" t="s">
        <v>228</v>
      </c>
      <c r="G136" s="644"/>
      <c r="H136" s="644"/>
    </row>
    <row r="137" spans="1:8" x14ac:dyDescent="0.3">
      <c r="A137" s="697" t="s">
        <v>977</v>
      </c>
      <c r="B137" s="16" t="s">
        <v>257</v>
      </c>
      <c r="C137" s="2" t="s">
        <v>71</v>
      </c>
      <c r="D137" s="682"/>
      <c r="E137" s="682"/>
      <c r="F137" s="683" t="s">
        <v>610</v>
      </c>
      <c r="G137" s="644"/>
      <c r="H137" s="644"/>
    </row>
    <row r="138" spans="1:8" ht="26.4" x14ac:dyDescent="0.3">
      <c r="A138" s="697" t="s">
        <v>973</v>
      </c>
      <c r="B138" s="16" t="s">
        <v>258</v>
      </c>
      <c r="C138" s="2" t="s">
        <v>1288</v>
      </c>
      <c r="D138" s="682"/>
      <c r="E138" s="682"/>
      <c r="F138" s="684" t="s">
        <v>343</v>
      </c>
      <c r="G138" s="644"/>
      <c r="H138" s="644"/>
    </row>
    <row r="139" spans="1:8" ht="26.4" x14ac:dyDescent="0.3">
      <c r="A139" s="697" t="s">
        <v>972</v>
      </c>
      <c r="B139" s="16" t="s">
        <v>963</v>
      </c>
      <c r="C139" s="2" t="s">
        <v>964</v>
      </c>
      <c r="D139" s="2" t="s">
        <v>969</v>
      </c>
      <c r="E139" s="682"/>
      <c r="F139" s="684"/>
      <c r="G139" s="644"/>
      <c r="H139" s="644"/>
    </row>
    <row r="140" spans="1:8" ht="26.4" x14ac:dyDescent="0.3">
      <c r="A140" s="697" t="s">
        <v>972</v>
      </c>
      <c r="B140" s="16" t="s">
        <v>971</v>
      </c>
      <c r="C140" s="2" t="s">
        <v>968</v>
      </c>
      <c r="D140" s="2" t="s">
        <v>966</v>
      </c>
      <c r="E140" s="654" t="s">
        <v>965</v>
      </c>
      <c r="F140" s="684"/>
      <c r="G140" s="644"/>
      <c r="H140" s="644"/>
    </row>
    <row r="141" spans="1:8" x14ac:dyDescent="0.3">
      <c r="A141" s="644"/>
      <c r="B141" s="644"/>
      <c r="C141" s="644"/>
      <c r="D141" s="644"/>
      <c r="E141" s="644"/>
      <c r="F141" s="644"/>
      <c r="G141" s="644"/>
      <c r="H141" s="644"/>
    </row>
    <row r="142" spans="1:8" x14ac:dyDescent="0.3">
      <c r="A142" s="644"/>
      <c r="B142" s="644"/>
      <c r="C142" s="644"/>
      <c r="D142" s="644"/>
      <c r="E142" s="644"/>
      <c r="F142" s="644"/>
      <c r="G142" s="644"/>
      <c r="H142" s="644"/>
    </row>
    <row r="143" spans="1:8" x14ac:dyDescent="0.3">
      <c r="A143" s="644"/>
      <c r="B143" s="644"/>
      <c r="C143" s="644"/>
      <c r="D143" s="644"/>
      <c r="E143" s="644"/>
      <c r="F143" s="644"/>
      <c r="G143" s="644"/>
      <c r="H143" s="644"/>
    </row>
    <row r="144" spans="1:8" x14ac:dyDescent="0.3">
      <c r="A144" s="644"/>
      <c r="B144" s="644"/>
      <c r="C144" s="644"/>
      <c r="D144" s="644"/>
      <c r="E144" s="644"/>
      <c r="F144" s="644"/>
      <c r="G144" s="644"/>
      <c r="H144" s="644"/>
    </row>
    <row r="145" spans="1:8" x14ac:dyDescent="0.3">
      <c r="A145" s="644"/>
      <c r="B145" s="644"/>
      <c r="C145" s="644"/>
      <c r="D145" s="644"/>
      <c r="E145" s="644"/>
      <c r="F145" s="644"/>
      <c r="G145" s="644"/>
      <c r="H145" s="644"/>
    </row>
    <row r="146" spans="1:8" x14ac:dyDescent="0.3">
      <c r="A146" s="644"/>
      <c r="B146" s="644"/>
      <c r="C146" s="644"/>
      <c r="D146" s="644"/>
      <c r="E146" s="644"/>
      <c r="F146" s="644"/>
      <c r="G146" s="644"/>
      <c r="H146" s="644"/>
    </row>
  </sheetData>
  <sheetProtection algorithmName="SHA-512" hashValue="0jKEAHxAp+CRUJ83gT9KDoJDDfTiNzLJUos36Yg0lmSk673i2Hzr7DI2EQGOLy5VvHBeGf+rsoGnCoaz41ByHQ==" saltValue="zolHX3zFMnU2bKk3FITkXg==" spinCount="100000" sheet="1" objects="1" scenarios="1" sort="0"/>
  <mergeCells count="4">
    <mergeCell ref="C5:D5"/>
    <mergeCell ref="C6:D6"/>
    <mergeCell ref="C118:D118"/>
    <mergeCell ref="E118:F118"/>
  </mergeCells>
  <hyperlinks>
    <hyperlink ref="E29" r:id="rId1" xr:uid="{6EDB912A-23E0-4722-A86E-5FC8B41539AF}"/>
    <hyperlink ref="E34" r:id="rId2" xr:uid="{B48F7215-C3CF-4198-9DFE-BF873893BA7F}"/>
    <hyperlink ref="E35" r:id="rId3" xr:uid="{604951A5-A29C-44F3-90BA-878A7A43BF1D}"/>
    <hyperlink ref="E42" r:id="rId4" xr:uid="{EB1F4076-5C75-41C2-B3FD-1B375EFF8EA0}"/>
    <hyperlink ref="E43" r:id="rId5" xr:uid="{313F3835-984E-478F-B899-17D468FE11D8}"/>
    <hyperlink ref="E45" r:id="rId6" display="Whistleblower Policy" xr:uid="{D14975DB-AEEB-4B3B-9767-46659683A4C7}"/>
    <hyperlink ref="F42" location="'Workforce &amp; Talent Engagement'!A120" display="Employee training on policy commitments" xr:uid="{227135DF-B4FF-4348-9A81-8DF90D543001}"/>
    <hyperlink ref="F43" location="'Workforce &amp; Talent Engagement'!A120" display="Employee training on policy commitments" xr:uid="{86CEA752-CD01-4F67-8EA6-943470E13279}"/>
    <hyperlink ref="F44" location="'Workforce &amp; Talent Engagement'!A120" display="Employee training on policy commitments" xr:uid="{BDD9B92C-1B34-4CA0-9AC9-4C5F7BDE6F64}"/>
    <hyperlink ref="F45" location="'Workforce &amp; Talent Engagement'!A120" display="Employee training on policy commitments" xr:uid="{29844622-B101-416F-925F-4466A2DBF4B6}"/>
    <hyperlink ref="E44" r:id="rId7" display="Code of Conduct and Business Ethics and Supplier and Partner Code of Conduct" xr:uid="{FA3C37D0-25CE-4D4F-866F-5450A54EEFEA}"/>
    <hyperlink ref="F47" location="'Global Performance Summary'!A263" display="Associations memberships" xr:uid="{A28AF579-51BB-4E46-A846-DC91EA1B08C2}"/>
    <hyperlink ref="F49" location="'Workforce &amp; Talent Engagement'!A97" display="Percentage covered by bargaining agreements" xr:uid="{B82DB02D-DEB7-4766-87CB-9D726475D0B9}"/>
    <hyperlink ref="F53" location="'Energy &amp; Emissions'!A75" display="Scope 1 GHG emissions" xr:uid="{F5558875-89A6-4A59-BF65-4D7E0AE88E48}"/>
    <hyperlink ref="F54" location="'Energy &amp; Emissions'!A89" display="Scope 2 GHG emissions" xr:uid="{65BC64D5-0450-495A-AC34-DF9C4ED67920}"/>
    <hyperlink ref="F55" location="'Energy &amp; Emissions'!A99" display="Scope 3 GHG emissions" xr:uid="{0C80ABA6-FDE8-4129-A4D9-D5A808667C54}"/>
    <hyperlink ref="F56" location="'Energy &amp; Emissions'!A64" display="GHG intensity be generation and revenue" xr:uid="{C56DEFD2-4D88-432F-8836-0FCC7766A25D}"/>
    <hyperlink ref="F58" location="'Energy &amp; Emissions'!A123" display="Other significant air emissions" xr:uid="{C5A9EC62-5700-4978-AD28-D769BA8B76C8}"/>
    <hyperlink ref="F64" location="'Business Overview &amp; Performance'!A41" display="Green Financing Use of Proceeds" xr:uid="{0934551C-BE33-4936-AF75-3F13EBF0754A}"/>
    <hyperlink ref="F63" location="'Business Overview &amp; Performance'!A16" display="Economic Value Generated and Distributed" xr:uid="{F94E2034-06DB-4F8B-9E80-D5E3C0CE8868}"/>
    <hyperlink ref="F70" location="'Workforce &amp; Talent Engagement'!A126" display="Business Conduct and Ethics Training Hours " xr:uid="{294FF971-138B-4F96-8503-06FD1FF08B74}"/>
    <hyperlink ref="F75" location="'Workforce &amp; Talent Engagement'!A127" display="Combatting Modern Slavery training hours" xr:uid="{9FC1030D-5297-4722-90D7-4D27C67F2697}"/>
    <hyperlink ref="F79" location="'Workforce &amp; Talent Engagement'!A127" display="Combatting Modern Slavery training hours" xr:uid="{A39C8EDF-C184-4009-B732-E4D57CB6B763}"/>
    <hyperlink ref="E87" r:id="rId8" xr:uid="{335018E7-C55B-4205-995B-8B58BC4D659A}"/>
    <hyperlink ref="F88" location="'Occupational H&amp;S'!A11" display="Occupational Health and Safety Performance" xr:uid="{A304EBCD-FE5B-412F-B3C7-9AA99F96D030}"/>
    <hyperlink ref="F89" location="'Occupational H&amp;S'!A11" display="Occupational Health and Safety Performance" xr:uid="{3526C10A-7A70-41A7-BDEF-D7285A6AFC78}"/>
    <hyperlink ref="F90" location="'Workforce &amp; Talent Engagement'!A124" display="Occupational Health and Safety training hours" xr:uid="{418C5D80-CB12-4BCE-886A-458C2BD94257}"/>
    <hyperlink ref="F120" location="'Energy &amp; Emissions'!A75" display="Scope 1 GHG emissions" xr:uid="{B25E7297-1480-4BA7-8EFB-7633715BA79C}"/>
    <hyperlink ref="F123" location="'Water Management'!A6" display="Water Management (Thermal Operations)" xr:uid="{85588D18-C73F-4A79-9D14-E78D980749E6}"/>
    <hyperlink ref="F122" location="'Energy &amp; Emissions'!A123" display="Other significant air emissions" xr:uid="{52FC9C28-5942-4D54-A6C7-E23573F171E3}"/>
    <hyperlink ref="F124" location="'Water Management'!B2" display="Water Management (Thermal Operations)" xr:uid="{CF92D659-C19E-4B05-9FA1-5C8D795C532D}"/>
    <hyperlink ref="D125" r:id="rId9" display="2021 ESG Performance Index, p. 19 is applicable for 2023" xr:uid="{0425454B-8746-4F39-80B5-0CE84CD18D7C}"/>
    <hyperlink ref="F130" location="'Occupational H&amp;S'!A11" display="Occupational Health and Safety Performance" xr:uid="{3E51E05E-7871-4C01-810D-185A967D11EF}"/>
    <hyperlink ref="F126" location="'Regulated Utility EBSA'!A6" display="Regulated Utility EBSA" xr:uid="{07B2749F-F325-4F6E-A578-D706E7A6D840}"/>
    <hyperlink ref="F127" location="'Regulated Utility EBSA'!A6" display="Regulated Utility EBSA" xr:uid="{5D8CADE9-697D-4E90-9E5E-C735E5143130}"/>
    <hyperlink ref="F128" location="'Regulated Utility EBSA'!A6" display="Regulated Utility EBSA" xr:uid="{F3BB1F32-384A-487C-90BC-B5C30A08EB08}"/>
    <hyperlink ref="F129" location="'Regulated Utility EBSA'!A6" display="Regulated Utility EBSA" xr:uid="{B846BB16-8913-47AC-9DD5-3021A0AD909E}"/>
    <hyperlink ref="F131" location="'Regulated Utility EBSA'!A6" display="Regulated Utility EBSA" xr:uid="{C875CDA2-1158-4941-87D0-EFB126678F8D}"/>
    <hyperlink ref="F132" location="'Regulated Utility EBSA'!A6" display="Regulated Utility EBSA" xr:uid="{B8E5F95B-F647-4ED2-B187-DC00FAD8B56D}"/>
    <hyperlink ref="F138" location="'Occupational H&amp;S'!A11" display="Occupational Health and Safety Performance" xr:uid="{C17FAE81-AD90-4F2D-BA64-9B65146E9C0E}"/>
    <hyperlink ref="F133" location="'Regulated Utility EBSA'!A6" display="Regulated Utility EBSA" xr:uid="{7D34755D-2218-4238-8221-343B97968898}"/>
    <hyperlink ref="F134" location="'Regulated Utility EBSA'!A6" display="Regulated Utility EBSA" xr:uid="{EBA5961C-4258-488B-A876-B1BE94D9B2EA}"/>
    <hyperlink ref="F135" location="'Regulated Utility EBSA'!A6" display="Regulated Utility EBSA" xr:uid="{6796061C-129A-46E2-8FFF-FBEC61FF625C}"/>
    <hyperlink ref="F136" location="'Energy &amp; Emissions'!A52" display="Energy and Emissions" xr:uid="{1F1B4F0F-5868-490C-9FC1-6D4B86B35078}"/>
    <hyperlink ref="F137" location="'Regulated Utility EBSA'!A6" display="Regulated Utility EBSA" xr:uid="{34C4E957-ADAD-4D5C-B53B-4EFFC350F684}"/>
    <hyperlink ref="F92" location="'Environmental Stewardship'!A32" display="Environmental Stewardship" xr:uid="{27DFFF02-2DD8-4160-A6B3-7FFC8DBA92DB}"/>
    <hyperlink ref="F93" location="'Environmental Stewardship'!A55" display="Environmental Stewardship" xr:uid="{2ADCB42C-29CC-40A7-9D21-65D4E6A9F787}"/>
    <hyperlink ref="F94" location="'Environmental Stewardship'!A12" display="Environmental Stewardship" xr:uid="{40692667-281F-45DE-9559-025F243B4AC6}"/>
    <hyperlink ref="F97" location="'Workforce &amp; Talent Engagement'!B2" display="Workforce and Talent Engagement" xr:uid="{9CAAE737-6441-48A0-8F5C-285C2E0D7E8E}"/>
    <hyperlink ref="F98:F100" location="'Workforce &amp; Talent Engagement'!B2" display="Workforce and Talent Engagement" xr:uid="{98501400-E2AB-4C4D-9416-30DFF6AAB143}"/>
    <hyperlink ref="F102" location="'Diversity &amp; Inclusion'!B2" display="Diversity and Inclusion" xr:uid="{11CE55E2-49B6-4B58-8C55-C7553139390E}"/>
    <hyperlink ref="F105" location="'Local &amp; Indigenous Communities'!B2" display="Local and Indigenous Communities" xr:uid="{6D6FF057-6B8D-4806-B5C7-E3382DA5E20A}"/>
    <hyperlink ref="F106:F107" location="'Local &amp; Indigenous Communities'!B2" display="Local and Indigenous Communities" xr:uid="{54434ED7-62AD-4753-B54C-71759C26ACC6}"/>
    <hyperlink ref="F111" location="'Local &amp; Indigenous Communities'!B2" display="Local and Indigenous Communities" xr:uid="{4C981B62-0F8B-49AF-BD32-2D2B9AB96384}"/>
    <hyperlink ref="F112" location="'Local &amp; Indigenous Communities'!B2" display="Local and Indigenous Communities" xr:uid="{FE018645-4209-4EB6-A94D-6E6CEF47512E}"/>
    <hyperlink ref="F14" location="'Cover Page &amp; Directory'!B9" display="Cover Page &amp; Directory" xr:uid="{DDE34CB6-1CDE-4558-8F73-F19C8BDA9272}"/>
    <hyperlink ref="F25" location="'Workforce &amp; Talent Engagement'!B2" display="Workforce and Talent Engagement" xr:uid="{B8463F3B-3752-4A02-AA29-15BDCED20468}"/>
    <hyperlink ref="F16" location="'Cover Page &amp; Directory'!B9" display="Cover Page &amp; Directory" xr:uid="{D7EB59F0-3C20-4376-BDDB-F88349BE595A}"/>
    <hyperlink ref="F18" location="'Cover Page &amp; Directory'!B9" display="Cover Page &amp; Directory" xr:uid="{067ABD83-6EA7-48D6-9D64-DB11BEE3E656}"/>
    <hyperlink ref="F19" location="'Cover Page &amp; Directory'!B9" display="Cover Page &amp; Directory" xr:uid="{BE360180-60B3-4994-857E-6CC6ABC4940C}"/>
    <hyperlink ref="D20" r:id="rId10" xr:uid="{55999C3B-E768-4DA4-A75E-75ABB8D1D060}"/>
  </hyperlinks>
  <pageMargins left="0.7" right="0.7" top="0.75" bottom="0.75" header="0.3" footer="0.3"/>
  <pageSetup orientation="portrait" verticalDpi="0" r:id="rId11"/>
  <tableParts count="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BF67-C074-4C03-A0D3-36C7C1A1C90C}">
  <sheetPr>
    <tabColor rgb="FF88D824"/>
  </sheetPr>
  <dimension ref="A1:G19"/>
  <sheetViews>
    <sheetView workbookViewId="0">
      <selection activeCell="F1" sqref="F1"/>
    </sheetView>
  </sheetViews>
  <sheetFormatPr defaultColWidth="8.88671875" defaultRowHeight="14.4" x14ac:dyDescent="0.3"/>
  <cols>
    <col min="1" max="1" width="37.77734375" style="22" customWidth="1"/>
    <col min="2" max="2" width="78.21875" style="22" customWidth="1"/>
    <col min="3" max="3" width="45.88671875" style="22" customWidth="1"/>
    <col min="4" max="5" width="38.5546875" style="20" customWidth="1"/>
    <col min="6" max="6" width="8.88671875" style="20"/>
    <col min="7" max="7" width="12.6640625" style="20" customWidth="1"/>
    <col min="8" max="16384" width="8.88671875" style="20"/>
  </cols>
  <sheetData>
    <row r="1" spans="1:7" ht="15" x14ac:dyDescent="0.3">
      <c r="A1" s="647" t="s">
        <v>0</v>
      </c>
      <c r="B1" s="18"/>
      <c r="C1" s="19"/>
      <c r="D1" s="19"/>
      <c r="E1" s="19"/>
      <c r="F1" s="19"/>
      <c r="G1" s="19"/>
    </row>
    <row r="2" spans="1:7" ht="16.2" customHeight="1" x14ac:dyDescent="0.3">
      <c r="A2" s="647" t="s">
        <v>1268</v>
      </c>
      <c r="B2" s="18"/>
      <c r="C2" s="18"/>
      <c r="D2" s="19"/>
      <c r="E2" s="19"/>
      <c r="F2" s="19"/>
      <c r="G2" s="19"/>
    </row>
    <row r="3" spans="1:7" x14ac:dyDescent="0.3">
      <c r="A3" s="649" t="s">
        <v>1298</v>
      </c>
      <c r="B3" s="19"/>
      <c r="C3" s="19"/>
      <c r="D3" s="19"/>
      <c r="E3" s="19"/>
      <c r="F3" s="19"/>
      <c r="G3" s="19"/>
    </row>
    <row r="4" spans="1:7" ht="18.600000000000001" customHeight="1" x14ac:dyDescent="0.3">
      <c r="A4" s="17"/>
      <c r="B4" s="19"/>
      <c r="C4" s="19"/>
      <c r="D4" s="19"/>
      <c r="E4" s="19"/>
      <c r="F4" s="19"/>
      <c r="G4" s="19"/>
    </row>
    <row r="5" spans="1:7" s="100" customFormat="1" ht="15" x14ac:dyDescent="0.3">
      <c r="A5" s="830" t="s">
        <v>263</v>
      </c>
      <c r="B5" s="831" t="s">
        <v>212</v>
      </c>
      <c r="C5" s="831" t="s">
        <v>846</v>
      </c>
      <c r="D5" s="831" t="s">
        <v>845</v>
      </c>
      <c r="E5" s="831" t="s">
        <v>2</v>
      </c>
      <c r="G5" s="13"/>
    </row>
    <row r="6" spans="1:7" s="100" customFormat="1" ht="15" x14ac:dyDescent="0.3">
      <c r="A6" s="850" t="s">
        <v>25</v>
      </c>
      <c r="B6" s="833" t="s">
        <v>95</v>
      </c>
      <c r="C6" s="976" t="s">
        <v>1294</v>
      </c>
      <c r="D6" s="832"/>
      <c r="E6" s="834"/>
      <c r="F6" s="13"/>
      <c r="G6" s="835"/>
    </row>
    <row r="7" spans="1:7" s="100" customFormat="1" ht="30" x14ac:dyDescent="0.3">
      <c r="A7" s="851"/>
      <c r="B7" s="837" t="s">
        <v>96</v>
      </c>
      <c r="C7" s="977"/>
      <c r="D7" s="836"/>
      <c r="E7" s="838"/>
      <c r="F7" s="13"/>
      <c r="G7" s="835"/>
    </row>
    <row r="8" spans="1:7" s="100" customFormat="1" ht="30" x14ac:dyDescent="0.3">
      <c r="A8" s="852" t="s">
        <v>22</v>
      </c>
      <c r="B8" s="839" t="s">
        <v>97</v>
      </c>
      <c r="C8" s="978" t="s">
        <v>1291</v>
      </c>
      <c r="D8" s="832"/>
      <c r="E8" s="834"/>
      <c r="F8" s="13"/>
      <c r="G8" s="835"/>
    </row>
    <row r="9" spans="1:7" s="100" customFormat="1" ht="30" x14ac:dyDescent="0.3">
      <c r="A9" s="852"/>
      <c r="B9" s="840" t="s">
        <v>98</v>
      </c>
      <c r="C9" s="979"/>
      <c r="D9" s="836"/>
      <c r="E9" s="838"/>
      <c r="F9" s="13"/>
      <c r="G9" s="835"/>
    </row>
    <row r="10" spans="1:7" s="100" customFormat="1" ht="30" x14ac:dyDescent="0.3">
      <c r="A10" s="852"/>
      <c r="B10" s="841" t="s">
        <v>99</v>
      </c>
      <c r="C10" s="860" t="s">
        <v>1319</v>
      </c>
      <c r="D10" s="842" t="s">
        <v>1295</v>
      </c>
      <c r="E10" s="843" t="s">
        <v>703</v>
      </c>
      <c r="F10" s="13"/>
      <c r="G10" s="835"/>
    </row>
    <row r="11" spans="1:7" s="100" customFormat="1" ht="30" x14ac:dyDescent="0.3">
      <c r="A11" s="850" t="s">
        <v>100</v>
      </c>
      <c r="B11" s="844" t="s">
        <v>101</v>
      </c>
      <c r="C11" s="984" t="s">
        <v>1292</v>
      </c>
      <c r="D11" s="982" t="s">
        <v>1319</v>
      </c>
      <c r="E11" s="834"/>
      <c r="F11" s="13"/>
      <c r="G11" s="835"/>
    </row>
    <row r="12" spans="1:7" s="100" customFormat="1" ht="15" x14ac:dyDescent="0.3">
      <c r="A12" s="852"/>
      <c r="B12" s="845" t="s">
        <v>102</v>
      </c>
      <c r="C12" s="979"/>
      <c r="D12" s="983"/>
      <c r="E12" s="838"/>
      <c r="F12" s="13"/>
      <c r="G12" s="835"/>
    </row>
    <row r="13" spans="1:7" s="100" customFormat="1" ht="45" x14ac:dyDescent="0.3">
      <c r="A13" s="851"/>
      <c r="B13" s="846" t="s">
        <v>103</v>
      </c>
      <c r="C13" s="847" t="s">
        <v>1296</v>
      </c>
      <c r="D13" s="848"/>
      <c r="E13" s="849"/>
      <c r="F13" s="13"/>
      <c r="G13" s="835"/>
    </row>
    <row r="14" spans="1:7" s="100" customFormat="1" ht="30" x14ac:dyDescent="0.3">
      <c r="A14" s="850" t="s">
        <v>104</v>
      </c>
      <c r="B14" s="844" t="s">
        <v>105</v>
      </c>
      <c r="C14" s="976" t="s">
        <v>1297</v>
      </c>
      <c r="D14" s="982" t="s">
        <v>1319</v>
      </c>
      <c r="E14" s="980" t="s">
        <v>1293</v>
      </c>
      <c r="F14" s="13"/>
      <c r="G14" s="835"/>
    </row>
    <row r="15" spans="1:7" s="100" customFormat="1" ht="15" x14ac:dyDescent="0.3">
      <c r="A15" s="836"/>
      <c r="B15" s="845" t="s">
        <v>106</v>
      </c>
      <c r="C15" s="977"/>
      <c r="D15" s="983"/>
      <c r="E15" s="981"/>
      <c r="F15" s="13"/>
      <c r="G15" s="835"/>
    </row>
    <row r="16" spans="1:7" x14ac:dyDescent="0.3">
      <c r="A16" s="21"/>
      <c r="B16" s="21"/>
      <c r="C16" s="19"/>
      <c r="D16" s="21"/>
      <c r="E16" s="19"/>
      <c r="F16" s="19"/>
      <c r="G16" s="21"/>
    </row>
    <row r="17" spans="1:7" x14ac:dyDescent="0.3">
      <c r="A17" s="21"/>
      <c r="B17" s="21"/>
      <c r="C17" s="19"/>
      <c r="D17" s="21"/>
      <c r="E17" s="19"/>
      <c r="F17" s="19"/>
      <c r="G17" s="21"/>
    </row>
    <row r="18" spans="1:7" x14ac:dyDescent="0.3">
      <c r="A18" s="21"/>
      <c r="B18" s="21"/>
      <c r="C18" s="19"/>
      <c r="D18" s="21"/>
      <c r="E18" s="19"/>
      <c r="F18" s="19"/>
      <c r="G18" s="21"/>
    </row>
    <row r="19" spans="1:7" x14ac:dyDescent="0.3">
      <c r="A19" s="21"/>
      <c r="B19" s="21"/>
      <c r="C19" s="19"/>
      <c r="D19" s="21"/>
      <c r="E19" s="19"/>
      <c r="F19" s="19"/>
      <c r="G19" s="19"/>
    </row>
  </sheetData>
  <sheetProtection algorithmName="SHA-512" hashValue="5J1ibjsKNWNw0XgTHnfuFIxCJHH547ME3Dr23XSEr5HCKMJw54j+1zI5x6X1qM5sIwTnYhTk0m+/w92T1XJ9jw==" saltValue="ztyZdi32fmroPlZJMPODlg==" spinCount="100000" sheet="1" objects="1" scenarios="1" sort="0"/>
  <mergeCells count="7">
    <mergeCell ref="C6:C7"/>
    <mergeCell ref="C8:C9"/>
    <mergeCell ref="E14:E15"/>
    <mergeCell ref="C14:C15"/>
    <mergeCell ref="D14:D15"/>
    <mergeCell ref="D11:D12"/>
    <mergeCell ref="C11:C12"/>
  </mergeCells>
  <hyperlinks>
    <hyperlink ref="E10" location="'Climate Scenario Analysis'!A1" display="Climate Scenario Analysis" xr:uid="{AEBF67F7-6ED1-4B85-8099-F58A49CA402B}"/>
    <hyperlink ref="E14" location="'Energy &amp; Emissions'!A1" display="Energy &amp; Emissions" xr:uid="{00A89856-2A40-48F1-BC7E-6D05EFFCAA7F}"/>
    <hyperlink ref="C10" r:id="rId1" xr:uid="{29093E1B-2770-4D49-921F-3A70A9A1CF02}"/>
    <hyperlink ref="D11:D12" r:id="rId2" display="Northland Power Website" xr:uid="{1C30D4BB-27D5-4B53-A5DE-44CABCFDADDC}"/>
    <hyperlink ref="D14:D15" r:id="rId3" display="Northland Power Website" xr:uid="{BB806082-172B-45FA-911E-51A34B6564D1}"/>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4098-D3F8-48F7-8CBB-370DE98E3040}">
  <sheetPr>
    <tabColor rgb="FF0075C9"/>
  </sheetPr>
  <dimension ref="A1:L92"/>
  <sheetViews>
    <sheetView workbookViewId="0">
      <selection activeCell="J1" sqref="J1"/>
    </sheetView>
  </sheetViews>
  <sheetFormatPr defaultRowHeight="14.4" x14ac:dyDescent="0.3"/>
  <cols>
    <col min="1" max="1" width="45.33203125" customWidth="1"/>
    <col min="2" max="2" width="18.33203125" customWidth="1"/>
    <col min="3" max="3" width="19.109375" customWidth="1"/>
    <col min="4" max="5" width="20.6640625" style="5" customWidth="1"/>
    <col min="6" max="6" width="20.6640625" style="100" customWidth="1"/>
    <col min="7" max="7" width="22.33203125" style="100" customWidth="1"/>
    <col min="8" max="8" width="20.6640625" style="100" customWidth="1"/>
    <col min="9" max="9" width="22.44140625" style="1" customWidth="1"/>
    <col min="10" max="10" width="22.44140625" customWidth="1"/>
    <col min="11" max="11" width="16.88671875" customWidth="1"/>
    <col min="12" max="12" width="13.6640625" customWidth="1"/>
    <col min="13" max="13" width="14.6640625" bestFit="1" customWidth="1"/>
    <col min="14" max="14" width="10.6640625" customWidth="1"/>
    <col min="16" max="16" width="10.6640625" customWidth="1"/>
    <col min="20" max="20" width="10.6640625" customWidth="1"/>
  </cols>
  <sheetData>
    <row r="1" spans="1:12" ht="15" x14ac:dyDescent="0.35">
      <c r="A1" s="61" t="s">
        <v>4</v>
      </c>
      <c r="B1" s="706"/>
      <c r="C1" s="4"/>
      <c r="D1" s="10"/>
      <c r="E1" s="10"/>
      <c r="F1" s="13"/>
      <c r="G1" s="13"/>
      <c r="H1" s="13"/>
      <c r="I1" s="13"/>
      <c r="J1" s="13"/>
      <c r="K1" s="13"/>
      <c r="L1" s="13"/>
    </row>
    <row r="2" spans="1:12" ht="15" x14ac:dyDescent="0.35">
      <c r="A2" s="61" t="s">
        <v>1138</v>
      </c>
      <c r="B2" s="1001" t="s">
        <v>980</v>
      </c>
      <c r="C2" s="1002"/>
      <c r="D2" s="1002"/>
      <c r="E2" s="1002"/>
      <c r="F2" s="1002"/>
      <c r="G2" s="1002"/>
      <c r="H2" s="1002"/>
      <c r="I2" s="11"/>
      <c r="J2" s="4"/>
      <c r="K2" s="13"/>
      <c r="L2" s="13"/>
    </row>
    <row r="3" spans="1:12" ht="27" x14ac:dyDescent="0.3">
      <c r="A3" s="747">
        <v>2023</v>
      </c>
      <c r="B3" s="1001"/>
      <c r="C3" s="1002"/>
      <c r="D3" s="1002"/>
      <c r="E3" s="1002"/>
      <c r="F3" s="1002"/>
      <c r="G3" s="1002"/>
      <c r="H3" s="1002"/>
      <c r="I3" s="11"/>
      <c r="K3" s="13"/>
      <c r="L3" s="13"/>
    </row>
    <row r="4" spans="1:12" ht="15" x14ac:dyDescent="0.3">
      <c r="A4" s="55" t="s">
        <v>378</v>
      </c>
      <c r="B4" s="1001"/>
      <c r="C4" s="1002"/>
      <c r="D4" s="1002"/>
      <c r="E4" s="1002"/>
      <c r="F4" s="1002"/>
      <c r="G4" s="1002"/>
      <c r="H4" s="1002"/>
      <c r="I4" s="11"/>
      <c r="J4" s="4"/>
      <c r="K4" s="13"/>
      <c r="L4" s="13"/>
    </row>
    <row r="5" spans="1:12" x14ac:dyDescent="0.3">
      <c r="A5" s="825" t="s">
        <v>456</v>
      </c>
      <c r="B5" s="1001"/>
      <c r="C5" s="1002"/>
      <c r="D5" s="1002"/>
      <c r="E5" s="1002"/>
      <c r="F5" s="1002"/>
      <c r="G5" s="1002"/>
      <c r="H5" s="1002"/>
      <c r="I5" s="11"/>
      <c r="J5" s="4"/>
      <c r="K5" s="13"/>
      <c r="L5" s="13"/>
    </row>
    <row r="6" spans="1:12" x14ac:dyDescent="0.3">
      <c r="B6" s="1001"/>
      <c r="C6" s="1002"/>
      <c r="D6" s="1002"/>
      <c r="E6" s="1002"/>
      <c r="F6" s="1002"/>
      <c r="G6" s="1002"/>
      <c r="H6" s="1002"/>
      <c r="I6" s="11"/>
      <c r="J6" s="4"/>
      <c r="K6" s="13"/>
      <c r="L6" s="13"/>
    </row>
    <row r="7" spans="1:12" x14ac:dyDescent="0.3">
      <c r="A7" s="227"/>
      <c r="B7" s="1001"/>
      <c r="C7" s="1002"/>
      <c r="D7" s="1002"/>
      <c r="E7" s="1002"/>
      <c r="F7" s="1002"/>
      <c r="G7" s="1002"/>
      <c r="H7" s="1002"/>
      <c r="I7" s="11"/>
      <c r="J7" s="4"/>
      <c r="K7" s="13"/>
      <c r="L7" s="13"/>
    </row>
    <row r="8" spans="1:12" x14ac:dyDescent="0.3">
      <c r="A8" s="227"/>
      <c r="B8" s="1001"/>
      <c r="C8" s="1002"/>
      <c r="D8" s="1002"/>
      <c r="E8" s="1002"/>
      <c r="F8" s="1002"/>
      <c r="G8" s="1002"/>
      <c r="H8" s="1002"/>
      <c r="I8" s="11"/>
      <c r="J8" s="4"/>
      <c r="K8" s="13"/>
      <c r="L8" s="13"/>
    </row>
    <row r="9" spans="1:12" x14ac:dyDescent="0.3">
      <c r="A9" s="227"/>
      <c r="B9" s="1001"/>
      <c r="C9" s="1002"/>
      <c r="D9" s="1002"/>
      <c r="E9" s="1002"/>
      <c r="F9" s="1002"/>
      <c r="G9" s="1002"/>
      <c r="H9" s="1002"/>
      <c r="I9" s="11"/>
      <c r="J9" s="4"/>
      <c r="K9" s="13"/>
      <c r="L9" s="13"/>
    </row>
    <row r="10" spans="1:12" x14ac:dyDescent="0.3">
      <c r="A10" s="227"/>
      <c r="B10" s="1001"/>
      <c r="C10" s="1002"/>
      <c r="D10" s="1002"/>
      <c r="E10" s="1002"/>
      <c r="F10" s="1002"/>
      <c r="G10" s="1002"/>
      <c r="H10" s="1002"/>
      <c r="I10" s="11"/>
      <c r="J10" s="4"/>
      <c r="K10" s="13"/>
      <c r="L10" s="13"/>
    </row>
    <row r="11" spans="1:12" x14ac:dyDescent="0.3">
      <c r="A11" s="227"/>
      <c r="B11" s="1001"/>
      <c r="C11" s="1002"/>
      <c r="D11" s="1002"/>
      <c r="E11" s="1002"/>
      <c r="F11" s="1002"/>
      <c r="G11" s="1002"/>
      <c r="H11" s="1002"/>
      <c r="I11" s="11"/>
      <c r="J11" s="4"/>
      <c r="K11" s="13"/>
      <c r="L11" s="13"/>
    </row>
    <row r="12" spans="1:12" x14ac:dyDescent="0.3">
      <c r="A12" s="227"/>
      <c r="B12" s="1001"/>
      <c r="C12" s="1002"/>
      <c r="D12" s="1002"/>
      <c r="E12" s="1002"/>
      <c r="F12" s="1002"/>
      <c r="G12" s="1002"/>
      <c r="H12" s="1002"/>
      <c r="I12" s="11"/>
      <c r="J12" s="4"/>
      <c r="K12" s="13"/>
      <c r="L12" s="13"/>
    </row>
    <row r="13" spans="1:12" x14ac:dyDescent="0.3">
      <c r="A13" s="227"/>
      <c r="B13" s="1001"/>
      <c r="C13" s="1002"/>
      <c r="D13" s="1002"/>
      <c r="E13" s="1002"/>
      <c r="F13" s="1002"/>
      <c r="G13" s="1002"/>
      <c r="H13" s="1002"/>
      <c r="I13" s="11"/>
      <c r="J13" s="4"/>
      <c r="K13" s="13"/>
      <c r="L13" s="13"/>
    </row>
    <row r="14" spans="1:12" ht="15.6" thickBot="1" x14ac:dyDescent="0.4">
      <c r="A14" s="93" t="s">
        <v>374</v>
      </c>
      <c r="B14" s="94"/>
      <c r="C14" s="707"/>
      <c r="D14" s="94"/>
      <c r="E14" s="94"/>
      <c r="F14" s="94"/>
      <c r="G14" s="94"/>
      <c r="H14" s="94"/>
      <c r="I14" s="11"/>
      <c r="J14" s="345"/>
      <c r="K14" s="13"/>
      <c r="L14" s="13"/>
    </row>
    <row r="15" spans="1:12" ht="16.2" x14ac:dyDescent="0.3">
      <c r="A15" s="81" t="s">
        <v>982</v>
      </c>
      <c r="B15" s="82" t="s">
        <v>130</v>
      </c>
      <c r="C15" s="95" t="s">
        <v>375</v>
      </c>
      <c r="D15" s="95" t="s">
        <v>321</v>
      </c>
      <c r="E15" s="95" t="s">
        <v>209</v>
      </c>
      <c r="F15" s="95" t="s">
        <v>981</v>
      </c>
      <c r="G15" s="95" t="s">
        <v>319</v>
      </c>
      <c r="H15" s="103" t="s">
        <v>546</v>
      </c>
      <c r="I15" s="11"/>
      <c r="J15" s="113"/>
      <c r="K15" s="13"/>
      <c r="L15" s="13"/>
    </row>
    <row r="16" spans="1:12" ht="16.2" x14ac:dyDescent="0.3">
      <c r="A16" s="83" t="s">
        <v>1123</v>
      </c>
      <c r="B16" s="96" t="s">
        <v>131</v>
      </c>
      <c r="C16" s="128">
        <v>2232779</v>
      </c>
      <c r="D16" s="131">
        <f>434901+1448</f>
        <v>436349</v>
      </c>
      <c r="E16" s="129">
        <v>1140015</v>
      </c>
      <c r="F16" s="604">
        <v>339848</v>
      </c>
      <c r="G16" s="135">
        <v>302241</v>
      </c>
      <c r="H16" s="133">
        <f>15774-1448</f>
        <v>14326</v>
      </c>
      <c r="I16" s="498"/>
      <c r="K16" s="13"/>
      <c r="L16" s="13"/>
    </row>
    <row r="17" spans="1:12" ht="16.2" x14ac:dyDescent="0.3">
      <c r="A17" s="83" t="s">
        <v>1124</v>
      </c>
      <c r="B17" s="96" t="s">
        <v>131</v>
      </c>
      <c r="C17" s="130">
        <v>77086.848779058782</v>
      </c>
      <c r="D17" s="131">
        <v>15698.150057279794</v>
      </c>
      <c r="E17" s="132">
        <v>42697.426754974789</v>
      </c>
      <c r="F17" s="826">
        <v>246.274294</v>
      </c>
      <c r="G17" s="827"/>
      <c r="H17" s="133">
        <f>17332+1113</f>
        <v>18445</v>
      </c>
      <c r="I17" s="498"/>
      <c r="J17" s="114"/>
      <c r="K17" s="13"/>
      <c r="L17" s="13"/>
    </row>
    <row r="18" spans="1:12" ht="16.2" x14ac:dyDescent="0.3">
      <c r="A18" s="83" t="s">
        <v>1125</v>
      </c>
      <c r="B18" s="96" t="s">
        <v>131</v>
      </c>
      <c r="C18" s="130">
        <v>1106519.3559664355</v>
      </c>
      <c r="D18" s="131">
        <v>365104.73292285111</v>
      </c>
      <c r="E18" s="132">
        <v>637352.19851372403</v>
      </c>
      <c r="F18" s="132">
        <v>16896.215410000001</v>
      </c>
      <c r="G18" s="132">
        <v>55654.112521443225</v>
      </c>
      <c r="H18" s="347">
        <v>31512</v>
      </c>
      <c r="I18" s="498"/>
      <c r="J18" s="114"/>
      <c r="K18" s="13"/>
      <c r="L18" s="13"/>
    </row>
    <row r="19" spans="1:12" ht="16.2" x14ac:dyDescent="0.3">
      <c r="A19" s="83" t="s">
        <v>1126</v>
      </c>
      <c r="B19" s="96" t="s">
        <v>131</v>
      </c>
      <c r="C19" s="130">
        <v>735726</v>
      </c>
      <c r="D19" s="115"/>
      <c r="E19" s="116"/>
      <c r="F19" s="116"/>
      <c r="G19" s="116"/>
      <c r="H19" s="117"/>
      <c r="I19" s="349"/>
      <c r="J19" s="99"/>
      <c r="K19" s="13"/>
      <c r="L19" s="13"/>
    </row>
    <row r="20" spans="1:12" ht="16.2" x14ac:dyDescent="0.3">
      <c r="A20" s="83" t="s">
        <v>1127</v>
      </c>
      <c r="B20" s="96" t="s">
        <v>131</v>
      </c>
      <c r="C20" s="130">
        <f>179547157.668106/1000</f>
        <v>179547.157668106</v>
      </c>
      <c r="D20" s="91"/>
      <c r="E20" s="92"/>
      <c r="F20" s="92"/>
      <c r="G20" s="92"/>
      <c r="H20" s="118"/>
      <c r="I20" s="498"/>
      <c r="J20" s="99"/>
      <c r="K20" s="13"/>
      <c r="L20" s="13"/>
    </row>
    <row r="21" spans="1:12" ht="16.2" x14ac:dyDescent="0.3">
      <c r="A21" s="83" t="s">
        <v>1128</v>
      </c>
      <c r="B21" s="96" t="s">
        <v>131</v>
      </c>
      <c r="C21" s="130">
        <v>656959</v>
      </c>
      <c r="D21" s="91"/>
      <c r="E21" s="92"/>
      <c r="F21" s="92"/>
      <c r="G21" s="92"/>
      <c r="H21" s="118"/>
      <c r="I21" s="349"/>
      <c r="J21" s="99"/>
      <c r="K21" s="13"/>
      <c r="L21" s="13"/>
    </row>
    <row r="22" spans="1:12" ht="16.2" x14ac:dyDescent="0.3">
      <c r="A22" s="83" t="s">
        <v>1129</v>
      </c>
      <c r="B22" s="96" t="s">
        <v>131</v>
      </c>
      <c r="C22" s="130">
        <v>143554</v>
      </c>
      <c r="D22" s="91"/>
      <c r="E22" s="92"/>
      <c r="F22" s="92"/>
      <c r="G22" s="92"/>
      <c r="H22" s="118"/>
      <c r="I22" s="349"/>
      <c r="J22" s="99"/>
      <c r="K22" s="13"/>
      <c r="L22" s="13"/>
    </row>
    <row r="23" spans="1:12" ht="16.2" x14ac:dyDescent="0.3">
      <c r="A23" s="83" t="s">
        <v>1130</v>
      </c>
      <c r="B23" s="96" t="s">
        <v>131</v>
      </c>
      <c r="C23" s="130">
        <f>4902292.86449031/1000</f>
        <v>4902.2928644903095</v>
      </c>
      <c r="D23" s="91"/>
      <c r="E23" s="92"/>
      <c r="F23" s="92"/>
      <c r="G23" s="92"/>
      <c r="H23" s="118"/>
      <c r="I23" s="498"/>
      <c r="J23" s="99"/>
      <c r="K23" s="13"/>
      <c r="L23" s="13"/>
    </row>
    <row r="24" spans="1:12" ht="16.2" x14ac:dyDescent="0.3">
      <c r="A24" s="104" t="s">
        <v>1131</v>
      </c>
      <c r="B24" s="96" t="s">
        <v>133</v>
      </c>
      <c r="C24" s="344">
        <v>0.20224674963077288</v>
      </c>
      <c r="D24" s="91"/>
      <c r="E24" s="92"/>
      <c r="F24" s="92"/>
      <c r="G24" s="92"/>
      <c r="H24" s="118"/>
      <c r="I24" s="498"/>
      <c r="J24" s="99"/>
      <c r="K24" s="13"/>
      <c r="L24" s="13"/>
    </row>
    <row r="25" spans="1:12" ht="16.2" x14ac:dyDescent="0.3">
      <c r="A25" s="84" t="s">
        <v>1132</v>
      </c>
      <c r="B25" s="102" t="s">
        <v>133</v>
      </c>
      <c r="C25" s="358">
        <v>0.79775325036922717</v>
      </c>
      <c r="D25" s="91"/>
      <c r="E25" s="92"/>
      <c r="F25" s="92"/>
      <c r="G25" s="92"/>
      <c r="H25" s="118"/>
      <c r="I25" s="498"/>
      <c r="J25" s="99"/>
      <c r="K25" s="13"/>
      <c r="L25" s="13"/>
    </row>
    <row r="26" spans="1:12" x14ac:dyDescent="0.3">
      <c r="A26" s="83" t="s">
        <v>550</v>
      </c>
      <c r="B26" s="102" t="s">
        <v>131</v>
      </c>
      <c r="C26" s="130">
        <v>1720688.4505325963</v>
      </c>
      <c r="D26" s="91"/>
      <c r="E26" s="92"/>
      <c r="F26" s="92"/>
      <c r="G26" s="92"/>
      <c r="H26" s="118"/>
      <c r="I26" s="349"/>
      <c r="J26" s="99"/>
      <c r="K26" s="13"/>
      <c r="L26" s="13"/>
    </row>
    <row r="27" spans="1:12" x14ac:dyDescent="0.3">
      <c r="A27" s="83" t="s">
        <v>551</v>
      </c>
      <c r="B27" s="96" t="s">
        <v>131</v>
      </c>
      <c r="C27" s="130">
        <v>512090.54946740367</v>
      </c>
      <c r="D27" s="91"/>
      <c r="E27" s="92"/>
      <c r="F27" s="92"/>
      <c r="G27" s="92"/>
      <c r="H27" s="118"/>
      <c r="I27" s="349"/>
      <c r="J27" s="99"/>
      <c r="K27" s="13"/>
      <c r="L27" s="13"/>
    </row>
    <row r="28" spans="1:12" x14ac:dyDescent="0.3">
      <c r="A28" s="997" t="s">
        <v>1405</v>
      </c>
      <c r="B28" s="997"/>
      <c r="C28" s="997"/>
      <c r="D28" s="997"/>
      <c r="E28" s="997"/>
      <c r="F28" s="997"/>
      <c r="G28" s="997"/>
      <c r="H28" s="998"/>
      <c r="I28" s="349"/>
      <c r="J28" s="99"/>
      <c r="K28" s="13"/>
      <c r="L28" s="13"/>
    </row>
    <row r="29" spans="1:12" ht="14.4" customHeight="1" x14ac:dyDescent="0.3">
      <c r="A29" s="1003" t="s">
        <v>1406</v>
      </c>
      <c r="B29" s="1003"/>
      <c r="C29" s="1003"/>
      <c r="D29" s="1003"/>
      <c r="E29" s="1003"/>
      <c r="F29" s="1003"/>
      <c r="G29" s="1003"/>
      <c r="H29" s="1004"/>
      <c r="I29" s="4"/>
      <c r="J29" s="4"/>
      <c r="K29" s="13"/>
      <c r="L29" s="13"/>
    </row>
    <row r="30" spans="1:12" ht="28.2" customHeight="1" x14ac:dyDescent="0.3">
      <c r="A30" s="1005" t="s">
        <v>1407</v>
      </c>
      <c r="B30" s="1005"/>
      <c r="C30" s="1005"/>
      <c r="D30" s="1005"/>
      <c r="E30" s="1005"/>
      <c r="F30" s="1005"/>
      <c r="G30" s="1005"/>
      <c r="H30" s="1006"/>
      <c r="I30" s="4"/>
      <c r="J30" s="4"/>
      <c r="K30" s="13"/>
      <c r="L30" s="13"/>
    </row>
    <row r="31" spans="1:12" ht="14.4" customHeight="1" x14ac:dyDescent="0.3">
      <c r="A31" s="1007" t="s">
        <v>1408</v>
      </c>
      <c r="B31" s="1007"/>
      <c r="C31" s="1007"/>
      <c r="D31" s="1007"/>
      <c r="E31" s="1007"/>
      <c r="F31" s="1007"/>
      <c r="G31" s="1007"/>
      <c r="H31" s="1008"/>
      <c r="I31" s="4"/>
      <c r="J31" s="4"/>
      <c r="K31" s="13"/>
      <c r="L31" s="13"/>
    </row>
    <row r="32" spans="1:12" ht="14.4" customHeight="1" x14ac:dyDescent="0.3">
      <c r="A32" s="989" t="s">
        <v>1133</v>
      </c>
      <c r="B32" s="989"/>
      <c r="C32" s="989"/>
      <c r="D32" s="989"/>
      <c r="E32" s="989"/>
      <c r="F32" s="989"/>
      <c r="G32" s="989"/>
      <c r="H32" s="990"/>
      <c r="I32" s="4"/>
      <c r="J32" s="4"/>
      <c r="K32" s="4"/>
      <c r="L32" s="4"/>
    </row>
    <row r="33" spans="1:12" ht="15" customHeight="1" x14ac:dyDescent="0.3">
      <c r="A33" s="989" t="s">
        <v>1134</v>
      </c>
      <c r="B33" s="989"/>
      <c r="C33" s="989"/>
      <c r="D33" s="989"/>
      <c r="E33" s="989"/>
      <c r="F33" s="989"/>
      <c r="G33" s="989"/>
      <c r="H33" s="990"/>
      <c r="I33" s="4"/>
      <c r="J33" s="4"/>
      <c r="K33" s="4"/>
      <c r="L33" s="4"/>
    </row>
    <row r="34" spans="1:12" ht="14.4" customHeight="1" x14ac:dyDescent="0.3">
      <c r="A34" s="989" t="s">
        <v>1135</v>
      </c>
      <c r="B34" s="989"/>
      <c r="C34" s="989"/>
      <c r="D34" s="989"/>
      <c r="E34" s="989"/>
      <c r="F34" s="989"/>
      <c r="G34" s="989"/>
      <c r="H34" s="990"/>
      <c r="I34" s="4"/>
      <c r="J34" s="4"/>
      <c r="K34" s="4"/>
      <c r="L34" s="4"/>
    </row>
    <row r="35" spans="1:12" ht="15" customHeight="1" x14ac:dyDescent="0.3">
      <c r="A35" s="989" t="s">
        <v>1409</v>
      </c>
      <c r="B35" s="989"/>
      <c r="C35" s="989"/>
      <c r="D35" s="989"/>
      <c r="E35" s="989"/>
      <c r="F35" s="989"/>
      <c r="G35" s="989"/>
      <c r="H35" s="990"/>
      <c r="I35" s="4"/>
      <c r="J35" s="4"/>
      <c r="K35" s="4"/>
      <c r="L35" s="4"/>
    </row>
    <row r="36" spans="1:12" ht="15" customHeight="1" x14ac:dyDescent="0.3">
      <c r="A36" s="989" t="s">
        <v>1410</v>
      </c>
      <c r="B36" s="989"/>
      <c r="C36" s="989"/>
      <c r="D36" s="989"/>
      <c r="E36" s="989"/>
      <c r="F36" s="989"/>
      <c r="G36" s="989"/>
      <c r="H36" s="990"/>
      <c r="I36" s="4"/>
      <c r="J36" s="4"/>
      <c r="K36" s="4"/>
      <c r="L36" s="4"/>
    </row>
    <row r="37" spans="1:12" ht="15" customHeight="1" x14ac:dyDescent="0.3">
      <c r="A37" s="989" t="s">
        <v>1136</v>
      </c>
      <c r="B37" s="989"/>
      <c r="C37" s="989"/>
      <c r="D37" s="989"/>
      <c r="E37" s="989"/>
      <c r="F37" s="989"/>
      <c r="G37" s="989"/>
      <c r="H37" s="990"/>
      <c r="I37" s="4"/>
      <c r="J37" s="4"/>
      <c r="K37" s="346"/>
      <c r="L37" s="4"/>
    </row>
    <row r="38" spans="1:12" ht="15" customHeight="1" x14ac:dyDescent="0.3">
      <c r="A38" s="991" t="s">
        <v>1137</v>
      </c>
      <c r="B38" s="991"/>
      <c r="C38" s="991"/>
      <c r="D38" s="991"/>
      <c r="E38" s="991"/>
      <c r="F38" s="991"/>
      <c r="G38" s="991"/>
      <c r="H38" s="992"/>
      <c r="I38" s="4"/>
      <c r="J38" s="637"/>
      <c r="K38" s="346"/>
      <c r="L38" s="4"/>
    </row>
    <row r="39" spans="1:12" ht="15" customHeight="1" x14ac:dyDescent="0.3">
      <c r="A39" s="101"/>
      <c r="B39" s="101"/>
      <c r="C39" s="101"/>
      <c r="D39" s="101"/>
      <c r="E39" s="101"/>
      <c r="F39" s="101"/>
      <c r="G39" s="101"/>
      <c r="H39" s="101"/>
      <c r="I39" s="4"/>
      <c r="J39" s="637"/>
      <c r="K39" s="346"/>
      <c r="L39" s="4"/>
    </row>
    <row r="40" spans="1:12" ht="15" x14ac:dyDescent="0.3">
      <c r="A40" s="710" t="s">
        <v>955</v>
      </c>
      <c r="B40" s="4"/>
      <c r="C40" s="4"/>
      <c r="D40" s="10"/>
      <c r="E40" s="10"/>
      <c r="F40" s="13"/>
      <c r="G40" s="13"/>
      <c r="H40" s="13"/>
      <c r="I40" s="4"/>
      <c r="J40" s="4"/>
      <c r="K40" s="4"/>
      <c r="L40" s="4"/>
    </row>
    <row r="41" spans="1:12" x14ac:dyDescent="0.3">
      <c r="A41" s="718" t="s">
        <v>998</v>
      </c>
      <c r="B41" s="718"/>
      <c r="C41" s="719"/>
      <c r="D41" s="719"/>
      <c r="E41" s="719"/>
      <c r="F41" s="1011"/>
      <c r="G41" s="1011"/>
      <c r="H41" s="721"/>
      <c r="I41" s="721"/>
      <c r="J41" s="721"/>
      <c r="K41" s="722"/>
      <c r="L41" s="4"/>
    </row>
    <row r="42" spans="1:12" ht="35.4" x14ac:dyDescent="0.3">
      <c r="A42" s="711" t="s">
        <v>999</v>
      </c>
      <c r="B42" s="711" t="s">
        <v>379</v>
      </c>
      <c r="C42" s="993" t="s">
        <v>380</v>
      </c>
      <c r="D42" s="993"/>
      <c r="E42" s="711" t="s">
        <v>142</v>
      </c>
      <c r="F42" s="723" t="s">
        <v>1000</v>
      </c>
      <c r="G42" s="723" t="s">
        <v>1001</v>
      </c>
      <c r="H42" s="723" t="s">
        <v>1300</v>
      </c>
      <c r="I42" s="723" t="s">
        <v>1301</v>
      </c>
      <c r="J42" s="723" t="s">
        <v>1302</v>
      </c>
      <c r="K42" s="724" t="s">
        <v>381</v>
      </c>
      <c r="L42" s="4"/>
    </row>
    <row r="43" spans="1:12" ht="57" x14ac:dyDescent="0.3">
      <c r="A43" s="744" t="s">
        <v>1309</v>
      </c>
      <c r="B43" s="739" t="s">
        <v>953</v>
      </c>
      <c r="C43" s="1012" t="s">
        <v>765</v>
      </c>
      <c r="D43" s="1012"/>
      <c r="E43" s="739" t="s">
        <v>382</v>
      </c>
      <c r="F43" s="725">
        <v>192</v>
      </c>
      <c r="G43" s="715">
        <v>192</v>
      </c>
      <c r="H43" s="712">
        <v>108</v>
      </c>
      <c r="I43" s="712">
        <v>192</v>
      </c>
      <c r="J43" s="713" t="s">
        <v>956</v>
      </c>
      <c r="K43" s="726" t="s">
        <v>991</v>
      </c>
      <c r="L43" s="4"/>
    </row>
    <row r="44" spans="1:12" ht="46.2" customHeight="1" x14ac:dyDescent="0.3">
      <c r="A44" s="742" t="s">
        <v>383</v>
      </c>
      <c r="B44" s="740" t="s">
        <v>996</v>
      </c>
      <c r="C44" s="1013" t="s">
        <v>766</v>
      </c>
      <c r="D44" s="1013"/>
      <c r="E44" s="740" t="s">
        <v>113</v>
      </c>
      <c r="F44" s="725">
        <v>694</v>
      </c>
      <c r="G44" s="715">
        <v>694</v>
      </c>
      <c r="H44" s="712">
        <v>15</v>
      </c>
      <c r="I44" s="712">
        <f>H44</f>
        <v>15</v>
      </c>
      <c r="J44" s="714">
        <f>G44-I44</f>
        <v>679</v>
      </c>
      <c r="K44" s="726" t="s">
        <v>384</v>
      </c>
      <c r="L44" s="4"/>
    </row>
    <row r="45" spans="1:12" ht="17.399999999999999" customHeight="1" x14ac:dyDescent="0.3">
      <c r="A45" s="1031" t="s">
        <v>1002</v>
      </c>
      <c r="B45" s="1014" t="s">
        <v>1303</v>
      </c>
      <c r="C45" s="1014" t="s">
        <v>992</v>
      </c>
      <c r="D45" s="1014"/>
      <c r="E45" s="1014" t="s">
        <v>385</v>
      </c>
      <c r="F45" s="1017">
        <v>5759</v>
      </c>
      <c r="G45" s="1019">
        <f>F45*0.49</f>
        <v>2821.91</v>
      </c>
      <c r="H45" s="999">
        <v>172</v>
      </c>
      <c r="I45" s="999">
        <v>172</v>
      </c>
      <c r="J45" s="1025">
        <f>G45-I45</f>
        <v>2649.91</v>
      </c>
      <c r="K45" s="1009" t="s">
        <v>386</v>
      </c>
      <c r="L45" s="4"/>
    </row>
    <row r="46" spans="1:12" ht="17.399999999999999" customHeight="1" x14ac:dyDescent="0.3">
      <c r="A46" s="1032"/>
      <c r="B46" s="1015"/>
      <c r="C46" s="1015"/>
      <c r="D46" s="1015"/>
      <c r="E46" s="1016"/>
      <c r="F46" s="1018"/>
      <c r="G46" s="1020"/>
      <c r="H46" s="1000"/>
      <c r="I46" s="1000"/>
      <c r="J46" s="1026"/>
      <c r="K46" s="1010"/>
      <c r="L46" s="4"/>
    </row>
    <row r="47" spans="1:12" ht="22.8" x14ac:dyDescent="0.3">
      <c r="A47" s="743" t="s">
        <v>954</v>
      </c>
      <c r="B47" s="741" t="s">
        <v>997</v>
      </c>
      <c r="C47" s="994" t="s">
        <v>767</v>
      </c>
      <c r="D47" s="994"/>
      <c r="E47" s="741" t="s">
        <v>118</v>
      </c>
      <c r="F47" s="725">
        <v>4838</v>
      </c>
      <c r="G47" s="715">
        <f>F47*0.306</f>
        <v>1480.4279999999999</v>
      </c>
      <c r="H47" s="712">
        <v>0</v>
      </c>
      <c r="I47" s="712">
        <v>0</v>
      </c>
      <c r="J47" s="714">
        <f>G47-I47</f>
        <v>1480.4279999999999</v>
      </c>
      <c r="K47" s="726" t="s">
        <v>387</v>
      </c>
      <c r="L47" s="4"/>
    </row>
    <row r="48" spans="1:12" x14ac:dyDescent="0.3">
      <c r="A48" s="727"/>
      <c r="B48" s="720"/>
      <c r="C48" s="720"/>
      <c r="D48" s="720"/>
      <c r="E48" s="728"/>
      <c r="F48" s="686"/>
      <c r="G48" s="686"/>
      <c r="H48" s="686"/>
      <c r="I48" s="686"/>
      <c r="J48" s="686"/>
      <c r="K48" s="728"/>
      <c r="L48" s="4"/>
    </row>
    <row r="49" spans="1:12" x14ac:dyDescent="0.3">
      <c r="A49" s="729"/>
      <c r="B49" s="728"/>
      <c r="C49" s="728"/>
      <c r="D49" s="728"/>
      <c r="E49" s="728"/>
      <c r="F49" s="686"/>
      <c r="G49" s="686"/>
      <c r="H49" s="686"/>
      <c r="I49" s="686"/>
      <c r="J49" s="686"/>
      <c r="K49" s="728"/>
      <c r="L49" s="4"/>
    </row>
    <row r="50" spans="1:12" ht="35.4" x14ac:dyDescent="0.3">
      <c r="A50" s="711" t="s">
        <v>993</v>
      </c>
      <c r="B50" s="711" t="s">
        <v>379</v>
      </c>
      <c r="C50" s="993" t="s">
        <v>380</v>
      </c>
      <c r="D50" s="993"/>
      <c r="E50" s="711" t="s">
        <v>142</v>
      </c>
      <c r="F50" s="723" t="s">
        <v>1304</v>
      </c>
      <c r="G50" s="723" t="s">
        <v>1305</v>
      </c>
      <c r="H50" s="723" t="s">
        <v>1306</v>
      </c>
      <c r="I50" s="723" t="s">
        <v>1307</v>
      </c>
      <c r="J50" s="723" t="s">
        <v>1308</v>
      </c>
      <c r="K50" s="724" t="s">
        <v>381</v>
      </c>
      <c r="L50" s="4"/>
    </row>
    <row r="51" spans="1:12" ht="39" customHeight="1" x14ac:dyDescent="0.3">
      <c r="A51" s="742" t="s">
        <v>1310</v>
      </c>
      <c r="B51" s="741" t="s">
        <v>1003</v>
      </c>
      <c r="C51" s="994" t="s">
        <v>768</v>
      </c>
      <c r="D51" s="994"/>
      <c r="E51" s="741" t="s">
        <v>113</v>
      </c>
      <c r="F51" s="725">
        <v>933</v>
      </c>
      <c r="G51" s="716" t="s">
        <v>1311</v>
      </c>
      <c r="H51" s="712">
        <v>933</v>
      </c>
      <c r="I51" s="712">
        <v>933</v>
      </c>
      <c r="J51" s="730" t="s">
        <v>956</v>
      </c>
      <c r="K51" s="726" t="s">
        <v>387</v>
      </c>
      <c r="L51" s="4"/>
    </row>
    <row r="52" spans="1:12" ht="57" x14ac:dyDescent="0.3">
      <c r="A52" s="743" t="s">
        <v>1462</v>
      </c>
      <c r="B52" s="741" t="s">
        <v>1004</v>
      </c>
      <c r="C52" s="994" t="s">
        <v>769</v>
      </c>
      <c r="D52" s="994"/>
      <c r="E52" s="741" t="s">
        <v>113</v>
      </c>
      <c r="F52" s="725">
        <v>490</v>
      </c>
      <c r="G52" s="716" t="s">
        <v>1311</v>
      </c>
      <c r="H52" s="712">
        <v>490</v>
      </c>
      <c r="I52" s="712">
        <v>490</v>
      </c>
      <c r="J52" s="713" t="s">
        <v>956</v>
      </c>
      <c r="K52" s="726" t="s">
        <v>832</v>
      </c>
      <c r="L52" s="4"/>
    </row>
    <row r="53" spans="1:12" x14ac:dyDescent="0.3">
      <c r="A53" s="729"/>
      <c r="B53" s="728"/>
      <c r="C53" s="728"/>
      <c r="D53" s="728"/>
      <c r="E53" s="728"/>
      <c r="F53" s="731"/>
      <c r="G53" s="717"/>
      <c r="H53" s="686"/>
      <c r="I53" s="686"/>
      <c r="J53" s="728"/>
      <c r="K53" s="732"/>
      <c r="L53" s="4"/>
    </row>
    <row r="54" spans="1:12" x14ac:dyDescent="0.3">
      <c r="A54" s="733" t="s">
        <v>994</v>
      </c>
      <c r="B54" s="734">
        <f>SUM(F44,F45,F47,F51,F52)</f>
        <v>12714</v>
      </c>
      <c r="C54" s="686"/>
      <c r="D54" s="686"/>
      <c r="E54" s="686"/>
      <c r="F54" s="686"/>
      <c r="G54" s="686"/>
      <c r="H54" s="686"/>
      <c r="I54" s="686"/>
      <c r="J54" s="728"/>
      <c r="K54" s="732"/>
      <c r="L54" s="4"/>
    </row>
    <row r="55" spans="1:12" x14ac:dyDescent="0.3">
      <c r="A55" s="733" t="s">
        <v>995</v>
      </c>
      <c r="B55" s="734">
        <f>SUM(H43,H44,H45,H47,H51,H52)</f>
        <v>1718</v>
      </c>
      <c r="C55" s="687"/>
      <c r="D55" s="686"/>
      <c r="E55" s="686"/>
      <c r="F55" s="686"/>
      <c r="G55" s="686"/>
      <c r="H55" s="686"/>
      <c r="I55" s="686"/>
      <c r="J55" s="686"/>
      <c r="K55" s="732"/>
      <c r="L55" s="4"/>
    </row>
    <row r="56" spans="1:12" x14ac:dyDescent="0.3">
      <c r="A56" s="735"/>
      <c r="B56" s="736"/>
      <c r="C56" s="736"/>
      <c r="D56" s="736"/>
      <c r="E56" s="736"/>
      <c r="F56" s="737"/>
      <c r="G56" s="364"/>
      <c r="H56" s="364"/>
      <c r="I56" s="364"/>
      <c r="J56" s="364"/>
      <c r="K56" s="738"/>
      <c r="L56" s="4"/>
    </row>
    <row r="57" spans="1:12" ht="14.4" customHeight="1" x14ac:dyDescent="0.3">
      <c r="A57" s="1029" t="s">
        <v>1404</v>
      </c>
      <c r="B57" s="1029"/>
      <c r="C57" s="1029"/>
      <c r="D57" s="1029"/>
      <c r="E57" s="1029"/>
      <c r="F57" s="1029"/>
      <c r="G57" s="1029"/>
      <c r="H57" s="1030"/>
      <c r="I57" s="364"/>
      <c r="J57" s="364"/>
      <c r="K57" s="738"/>
      <c r="L57" s="4"/>
    </row>
    <row r="58" spans="1:12" ht="14.4" customHeight="1" x14ac:dyDescent="0.3">
      <c r="A58" s="995" t="s">
        <v>1403</v>
      </c>
      <c r="B58" s="995"/>
      <c r="C58" s="995"/>
      <c r="D58" s="995"/>
      <c r="E58" s="995"/>
      <c r="F58" s="995"/>
      <c r="G58" s="995"/>
      <c r="H58" s="996"/>
      <c r="I58" s="364"/>
      <c r="J58" s="364"/>
      <c r="K58" s="738"/>
      <c r="L58" s="4"/>
    </row>
    <row r="59" spans="1:12" ht="14.4" customHeight="1" x14ac:dyDescent="0.3">
      <c r="A59" s="995" t="s">
        <v>1402</v>
      </c>
      <c r="B59" s="995"/>
      <c r="C59" s="995"/>
      <c r="D59" s="995"/>
      <c r="E59" s="995"/>
      <c r="F59" s="995"/>
      <c r="G59" s="995"/>
      <c r="H59" s="996"/>
      <c r="I59" s="364"/>
      <c r="J59" s="364"/>
      <c r="K59" s="738"/>
      <c r="L59" s="4"/>
    </row>
    <row r="60" spans="1:12" ht="14.4" customHeight="1" x14ac:dyDescent="0.3">
      <c r="A60" s="995" t="s">
        <v>1401</v>
      </c>
      <c r="B60" s="995"/>
      <c r="C60" s="995"/>
      <c r="D60" s="995"/>
      <c r="E60" s="995"/>
      <c r="F60" s="995"/>
      <c r="G60" s="995"/>
      <c r="H60" s="996"/>
      <c r="I60" s="364"/>
      <c r="J60" s="364"/>
      <c r="K60" s="738"/>
      <c r="L60" s="4"/>
    </row>
    <row r="61" spans="1:12" ht="14.4" customHeight="1" x14ac:dyDescent="0.3">
      <c r="A61" s="1023" t="s">
        <v>1400</v>
      </c>
      <c r="B61" s="1023"/>
      <c r="C61" s="1023"/>
      <c r="D61" s="1023"/>
      <c r="E61" s="1023"/>
      <c r="F61" s="1023"/>
      <c r="G61" s="1023"/>
      <c r="H61" s="1024"/>
      <c r="I61" s="364"/>
      <c r="J61" s="364"/>
      <c r="K61" s="738"/>
      <c r="L61" s="4"/>
    </row>
    <row r="62" spans="1:12" ht="14.4" customHeight="1" x14ac:dyDescent="0.3">
      <c r="A62" s="1027" t="s">
        <v>1399</v>
      </c>
      <c r="B62" s="1027"/>
      <c r="C62" s="1027"/>
      <c r="D62" s="1027"/>
      <c r="E62" s="1027"/>
      <c r="F62" s="1027"/>
      <c r="G62" s="1027"/>
      <c r="H62" s="1028"/>
      <c r="I62" s="364"/>
      <c r="J62" s="364"/>
      <c r="K62" s="738"/>
      <c r="L62" s="4"/>
    </row>
    <row r="63" spans="1:12" ht="12.6" customHeight="1" x14ac:dyDescent="0.3">
      <c r="A63" s="1023" t="s">
        <v>1461</v>
      </c>
      <c r="B63" s="1023"/>
      <c r="C63" s="1023"/>
      <c r="D63" s="1023"/>
      <c r="E63" s="1023"/>
      <c r="F63" s="1023"/>
      <c r="G63" s="1023"/>
      <c r="H63" s="1024"/>
      <c r="I63" s="364"/>
      <c r="J63" s="364"/>
      <c r="K63" s="738"/>
      <c r="L63" s="4"/>
    </row>
    <row r="64" spans="1:12" ht="25.2" customHeight="1" x14ac:dyDescent="0.3">
      <c r="A64" s="995" t="s">
        <v>1398</v>
      </c>
      <c r="B64" s="995"/>
      <c r="C64" s="995"/>
      <c r="D64" s="995"/>
      <c r="E64" s="995"/>
      <c r="F64" s="995"/>
      <c r="G64" s="995"/>
      <c r="H64" s="996"/>
      <c r="I64" s="364"/>
      <c r="J64" s="364"/>
      <c r="K64" s="738"/>
      <c r="L64" s="4"/>
    </row>
    <row r="65" spans="1:12" x14ac:dyDescent="0.3">
      <c r="A65" s="995" t="s">
        <v>1397</v>
      </c>
      <c r="B65" s="995"/>
      <c r="C65" s="995"/>
      <c r="D65" s="995"/>
      <c r="E65" s="995"/>
      <c r="F65" s="995"/>
      <c r="G65" s="995"/>
      <c r="H65" s="996"/>
      <c r="I65" s="364"/>
      <c r="J65" s="364"/>
      <c r="K65" s="738"/>
      <c r="L65" s="4"/>
    </row>
    <row r="66" spans="1:12" x14ac:dyDescent="0.3">
      <c r="A66" s="1021" t="s">
        <v>1396</v>
      </c>
      <c r="B66" s="1021"/>
      <c r="C66" s="1021"/>
      <c r="D66" s="1021"/>
      <c r="E66" s="1021"/>
      <c r="F66" s="1021"/>
      <c r="G66" s="1021"/>
      <c r="H66" s="1022"/>
      <c r="I66" s="364"/>
      <c r="J66" s="364"/>
      <c r="K66" s="738"/>
      <c r="L66" s="4"/>
    </row>
    <row r="67" spans="1:12" x14ac:dyDescent="0.3">
      <c r="A67" s="361"/>
      <c r="B67" s="362"/>
      <c r="C67" s="362"/>
      <c r="D67" s="362"/>
      <c r="E67" s="362"/>
      <c r="F67" s="363"/>
      <c r="G67" s="364"/>
      <c r="H67" s="364"/>
      <c r="I67" s="364"/>
      <c r="J67" s="364"/>
      <c r="K67" s="4"/>
      <c r="L67" s="4"/>
    </row>
    <row r="68" spans="1:12" ht="15.6" thickBot="1" x14ac:dyDescent="0.4">
      <c r="A68" s="93" t="s">
        <v>226</v>
      </c>
      <c r="B68" s="4"/>
      <c r="C68" s="4"/>
      <c r="D68" s="4"/>
      <c r="E68" s="4"/>
      <c r="F68" s="4"/>
      <c r="G68" s="4"/>
      <c r="H68" s="13"/>
      <c r="I68" s="364"/>
      <c r="J68" s="364"/>
      <c r="K68" s="4"/>
      <c r="L68" s="4"/>
    </row>
    <row r="69" spans="1:12" ht="16.2" x14ac:dyDescent="0.3">
      <c r="A69" s="81" t="s">
        <v>62</v>
      </c>
      <c r="B69" s="82" t="s">
        <v>130</v>
      </c>
      <c r="C69" s="82" t="s">
        <v>129</v>
      </c>
      <c r="D69" s="95" t="s">
        <v>1273</v>
      </c>
      <c r="E69" s="95" t="s">
        <v>209</v>
      </c>
      <c r="F69" s="95" t="s">
        <v>552</v>
      </c>
      <c r="G69" s="103" t="s">
        <v>319</v>
      </c>
      <c r="H69" s="348"/>
      <c r="I69" s="11"/>
      <c r="J69" s="13"/>
      <c r="K69" s="11"/>
      <c r="L69" s="4"/>
    </row>
    <row r="70" spans="1:12" ht="16.2" x14ac:dyDescent="0.3">
      <c r="A70" s="83" t="s">
        <v>1274</v>
      </c>
      <c r="B70" s="96" t="s">
        <v>139</v>
      </c>
      <c r="C70" s="85">
        <v>10379586.278667912</v>
      </c>
      <c r="D70" s="86">
        <v>2510975.1091415999</v>
      </c>
      <c r="E70" s="87">
        <v>4438916.7205263097</v>
      </c>
      <c r="F70" s="97">
        <v>3429694.449</v>
      </c>
      <c r="G70" s="110" t="s">
        <v>82</v>
      </c>
      <c r="H70" s="13"/>
      <c r="I70" s="11"/>
      <c r="J70" s="13"/>
      <c r="K70" s="11"/>
      <c r="L70" s="4"/>
    </row>
    <row r="71" spans="1:12" x14ac:dyDescent="0.3">
      <c r="A71" s="83" t="s">
        <v>63</v>
      </c>
      <c r="B71" s="96" t="s">
        <v>139</v>
      </c>
      <c r="C71" s="88">
        <v>6949891.8296679128</v>
      </c>
      <c r="D71" s="89">
        <v>2510975.1091415999</v>
      </c>
      <c r="E71" s="90">
        <v>4438916.7205263134</v>
      </c>
      <c r="F71" s="98">
        <v>0</v>
      </c>
      <c r="G71" s="111" t="s">
        <v>82</v>
      </c>
      <c r="H71" s="13"/>
      <c r="I71" s="11"/>
      <c r="J71" s="13"/>
      <c r="K71" s="11"/>
      <c r="L71" s="4"/>
    </row>
    <row r="72" spans="1:12" ht="16.2" x14ac:dyDescent="0.3">
      <c r="A72" s="83" t="s">
        <v>1275</v>
      </c>
      <c r="B72" s="96" t="s">
        <v>139</v>
      </c>
      <c r="C72" s="88">
        <v>3048738.449</v>
      </c>
      <c r="D72" s="89">
        <v>554047</v>
      </c>
      <c r="E72" s="90">
        <v>0</v>
      </c>
      <c r="F72" s="98">
        <v>2494691.449</v>
      </c>
      <c r="G72" s="111" t="s">
        <v>82</v>
      </c>
      <c r="H72" s="13"/>
      <c r="I72" s="11"/>
      <c r="J72" s="13"/>
      <c r="K72" s="11"/>
      <c r="L72" s="4"/>
    </row>
    <row r="73" spans="1:12" ht="16.2" x14ac:dyDescent="0.3">
      <c r="A73" s="83" t="s">
        <v>1275</v>
      </c>
      <c r="B73" s="96" t="s">
        <v>133</v>
      </c>
      <c r="C73" s="357">
        <f>C72/C70</f>
        <v>0.2937244671558592</v>
      </c>
      <c r="D73" s="122">
        <f>D72/D70</f>
        <v>0.22065013626893581</v>
      </c>
      <c r="E73" s="257">
        <f>E72/E70</f>
        <v>0</v>
      </c>
      <c r="F73" s="257">
        <f>F72/F70</f>
        <v>0.72738008767147755</v>
      </c>
      <c r="G73" s="359" t="s">
        <v>82</v>
      </c>
      <c r="H73" s="13"/>
      <c r="I73" s="11"/>
      <c r="J73" s="13"/>
      <c r="K73" s="11"/>
      <c r="L73" s="4"/>
    </row>
    <row r="74" spans="1:12" ht="16.2" x14ac:dyDescent="0.3">
      <c r="A74" s="83" t="s">
        <v>1276</v>
      </c>
      <c r="B74" s="102" t="s">
        <v>389</v>
      </c>
      <c r="C74" s="105">
        <v>2568618.0370250582</v>
      </c>
      <c r="D74" s="106">
        <v>390311.55860344443</v>
      </c>
      <c r="E74" s="107">
        <v>2178306.4784216136</v>
      </c>
      <c r="F74" s="108">
        <v>0</v>
      </c>
      <c r="G74" s="112" t="s">
        <v>82</v>
      </c>
      <c r="H74" s="13"/>
      <c r="I74" s="11"/>
      <c r="J74" s="13"/>
      <c r="K74" s="11"/>
      <c r="L74" s="4"/>
    </row>
    <row r="75" spans="1:12" x14ac:dyDescent="0.3">
      <c r="A75" s="997" t="s">
        <v>1384</v>
      </c>
      <c r="B75" s="997"/>
      <c r="C75" s="997"/>
      <c r="D75" s="997"/>
      <c r="E75" s="997"/>
      <c r="F75" s="997"/>
      <c r="G75" s="998"/>
      <c r="H75" s="13"/>
      <c r="I75" s="11"/>
      <c r="J75" s="13"/>
      <c r="K75" s="11"/>
      <c r="L75" s="4"/>
    </row>
    <row r="76" spans="1:12" x14ac:dyDescent="0.3">
      <c r="A76" s="985" t="s">
        <v>1156</v>
      </c>
      <c r="B76" s="985"/>
      <c r="C76" s="985"/>
      <c r="D76" s="985"/>
      <c r="E76" s="985"/>
      <c r="F76" s="985"/>
      <c r="G76" s="986"/>
      <c r="H76" s="13"/>
      <c r="I76" s="11"/>
      <c r="J76" s="13"/>
      <c r="K76" s="11"/>
      <c r="L76" s="4"/>
    </row>
    <row r="77" spans="1:12" x14ac:dyDescent="0.3">
      <c r="A77" s="985" t="s">
        <v>1157</v>
      </c>
      <c r="B77" s="985"/>
      <c r="C77" s="985"/>
      <c r="D77" s="985"/>
      <c r="E77" s="985"/>
      <c r="F77" s="985"/>
      <c r="G77" s="986"/>
      <c r="H77" s="109"/>
      <c r="I77" s="109"/>
      <c r="J77" s="13"/>
      <c r="K77" s="11"/>
      <c r="L77" s="4"/>
    </row>
    <row r="78" spans="1:12" ht="38.4" customHeight="1" x14ac:dyDescent="0.3">
      <c r="A78" s="987" t="s">
        <v>1411</v>
      </c>
      <c r="B78" s="987"/>
      <c r="C78" s="987"/>
      <c r="D78" s="987"/>
      <c r="E78" s="987"/>
      <c r="F78" s="987"/>
      <c r="G78" s="988"/>
      <c r="H78" s="13"/>
      <c r="I78" s="11"/>
      <c r="J78" s="4"/>
      <c r="K78" s="4"/>
      <c r="L78" s="4"/>
    </row>
    <row r="79" spans="1:12" x14ac:dyDescent="0.3">
      <c r="A79" s="4"/>
      <c r="B79" s="4"/>
      <c r="C79" s="4"/>
      <c r="D79" s="10"/>
      <c r="E79" s="10"/>
      <c r="F79" s="13"/>
      <c r="G79" s="13"/>
      <c r="H79" s="13"/>
      <c r="I79" s="11"/>
      <c r="J79" s="4"/>
      <c r="K79" s="4"/>
      <c r="L79" s="4"/>
    </row>
    <row r="80" spans="1:12" ht="15.6" thickBot="1" x14ac:dyDescent="0.4">
      <c r="A80" s="93" t="s">
        <v>983</v>
      </c>
      <c r="B80" s="4"/>
      <c r="C80" s="4"/>
      <c r="D80" s="4"/>
      <c r="E80" s="4"/>
      <c r="F80" s="4"/>
      <c r="G80" s="4"/>
      <c r="H80" s="13"/>
      <c r="I80" s="11"/>
      <c r="J80" s="4"/>
      <c r="K80" s="4"/>
      <c r="L80" s="4"/>
    </row>
    <row r="81" spans="1:12" x14ac:dyDescent="0.3">
      <c r="A81" s="81" t="s">
        <v>134</v>
      </c>
      <c r="B81" s="82" t="s">
        <v>130</v>
      </c>
      <c r="C81" s="95" t="s">
        <v>129</v>
      </c>
      <c r="D81" s="95" t="s">
        <v>377</v>
      </c>
      <c r="E81" s="95" t="s">
        <v>86</v>
      </c>
      <c r="F81" s="95" t="s">
        <v>209</v>
      </c>
      <c r="G81" s="95" t="s">
        <v>376</v>
      </c>
      <c r="H81" s="95" t="s">
        <v>552</v>
      </c>
      <c r="I81" s="103" t="s">
        <v>319</v>
      </c>
      <c r="J81" s="4"/>
      <c r="K81" s="4"/>
      <c r="L81" s="4"/>
    </row>
    <row r="82" spans="1:12" ht="16.2" x14ac:dyDescent="0.3">
      <c r="A82" s="83" t="s">
        <v>1139</v>
      </c>
      <c r="B82" s="96" t="s">
        <v>135</v>
      </c>
      <c r="C82" s="130">
        <v>3355</v>
      </c>
      <c r="D82" s="632">
        <v>1056.8</v>
      </c>
      <c r="E82" s="633">
        <v>391.55</v>
      </c>
      <c r="F82" s="633">
        <v>1184</v>
      </c>
      <c r="G82" s="635" t="s">
        <v>82</v>
      </c>
      <c r="H82" s="633">
        <v>722</v>
      </c>
      <c r="I82" s="634">
        <v>0</v>
      </c>
      <c r="J82" s="4"/>
      <c r="K82" s="4"/>
      <c r="L82" s="4"/>
    </row>
    <row r="83" spans="1:12" x14ac:dyDescent="0.3">
      <c r="A83" s="83"/>
      <c r="B83" s="96" t="s">
        <v>369</v>
      </c>
      <c r="C83" s="124"/>
      <c r="D83" s="122">
        <f>D82/C82</f>
        <v>0.31499254843517138</v>
      </c>
      <c r="E83" s="122">
        <f>E82/C82</f>
        <v>0.1167064083457526</v>
      </c>
      <c r="F83" s="122">
        <f>F82/C82</f>
        <v>0.35290611028315949</v>
      </c>
      <c r="G83" s="636" t="s">
        <v>82</v>
      </c>
      <c r="H83" s="122">
        <f>H82/C82</f>
        <v>0.21520119225037257</v>
      </c>
      <c r="I83" s="123">
        <f>I82/C82</f>
        <v>0</v>
      </c>
      <c r="J83" s="4"/>
      <c r="K83" s="4"/>
      <c r="L83" s="4"/>
    </row>
    <row r="84" spans="1:12" ht="16.2" x14ac:dyDescent="0.3">
      <c r="A84" s="83" t="s">
        <v>1140</v>
      </c>
      <c r="B84" s="96" t="s">
        <v>135</v>
      </c>
      <c r="C84" s="130">
        <f>SUM(D84:I84)</f>
        <v>2412</v>
      </c>
      <c r="D84" s="629">
        <v>0</v>
      </c>
      <c r="E84" s="630">
        <v>0</v>
      </c>
      <c r="F84" s="630">
        <v>2162</v>
      </c>
      <c r="G84" s="630">
        <v>250</v>
      </c>
      <c r="H84" s="630">
        <v>0</v>
      </c>
      <c r="I84" s="631">
        <v>0</v>
      </c>
      <c r="J84" s="4"/>
      <c r="K84" s="4"/>
      <c r="L84" s="4"/>
    </row>
    <row r="85" spans="1:12" x14ac:dyDescent="0.3">
      <c r="A85" s="119"/>
      <c r="B85" s="120" t="s">
        <v>369</v>
      </c>
      <c r="C85" s="121"/>
      <c r="D85" s="125">
        <f>D84/C84</f>
        <v>0</v>
      </c>
      <c r="E85" s="126">
        <f>E84/C84</f>
        <v>0</v>
      </c>
      <c r="F85" s="126">
        <f>F84/C84</f>
        <v>0.89635157545605304</v>
      </c>
      <c r="G85" s="126">
        <f>G84/C84</f>
        <v>0.10364842454394693</v>
      </c>
      <c r="H85" s="126">
        <f>H84/C84</f>
        <v>0</v>
      </c>
      <c r="I85" s="127">
        <f>I84/C84</f>
        <v>0</v>
      </c>
      <c r="J85" s="4"/>
      <c r="K85" s="4"/>
      <c r="L85" s="4"/>
    </row>
    <row r="86" spans="1:12" ht="16.2" x14ac:dyDescent="0.3">
      <c r="A86" s="119" t="s">
        <v>1141</v>
      </c>
      <c r="B86" s="96" t="s">
        <v>135</v>
      </c>
      <c r="C86" s="134">
        <f>SUM(D86:I86)</f>
        <v>7440</v>
      </c>
      <c r="D86" s="304">
        <v>0</v>
      </c>
      <c r="E86" s="305">
        <v>1150</v>
      </c>
      <c r="F86" s="305">
        <f>2340+500+3450</f>
        <v>6290</v>
      </c>
      <c r="G86" s="305">
        <v>0</v>
      </c>
      <c r="H86" s="305">
        <v>0</v>
      </c>
      <c r="I86" s="306">
        <v>0</v>
      </c>
      <c r="J86" s="4"/>
      <c r="K86" s="4"/>
      <c r="L86" s="4"/>
    </row>
    <row r="87" spans="1:12" x14ac:dyDescent="0.3">
      <c r="A87" s="119"/>
      <c r="B87" s="120" t="s">
        <v>369</v>
      </c>
      <c r="C87" s="121"/>
      <c r="D87" s="125">
        <f>D86/C86</f>
        <v>0</v>
      </c>
      <c r="E87" s="126">
        <f>E86/C86</f>
        <v>0.15456989247311828</v>
      </c>
      <c r="F87" s="126">
        <f>F86/C86</f>
        <v>0.84543010752688175</v>
      </c>
      <c r="G87" s="126">
        <f>G86/C86</f>
        <v>0</v>
      </c>
      <c r="H87" s="126">
        <f>H86/C86</f>
        <v>0</v>
      </c>
      <c r="I87" s="127">
        <f>I86/C86</f>
        <v>0</v>
      </c>
      <c r="J87" s="4"/>
      <c r="K87" s="4"/>
      <c r="L87" s="4"/>
    </row>
    <row r="88" spans="1:12" x14ac:dyDescent="0.3">
      <c r="A88" s="997" t="s">
        <v>1412</v>
      </c>
      <c r="B88" s="997"/>
      <c r="C88" s="997"/>
      <c r="D88" s="997"/>
      <c r="E88" s="997"/>
      <c r="F88" s="997"/>
      <c r="G88" s="997"/>
      <c r="H88" s="997"/>
      <c r="I88" s="998"/>
      <c r="J88" s="4"/>
      <c r="K88" s="4"/>
      <c r="L88" s="4"/>
    </row>
    <row r="89" spans="1:12" x14ac:dyDescent="0.3">
      <c r="A89" s="985" t="s">
        <v>1413</v>
      </c>
      <c r="B89" s="985"/>
      <c r="C89" s="985"/>
      <c r="D89" s="985"/>
      <c r="E89" s="985"/>
      <c r="F89" s="985"/>
      <c r="G89" s="985"/>
      <c r="H89" s="985"/>
      <c r="I89" s="986"/>
      <c r="J89" s="4"/>
      <c r="K89" s="4"/>
      <c r="L89" s="4"/>
    </row>
    <row r="90" spans="1:12" x14ac:dyDescent="0.3">
      <c r="A90" s="987" t="s">
        <v>1414</v>
      </c>
      <c r="B90" s="987"/>
      <c r="C90" s="987"/>
      <c r="D90" s="987"/>
      <c r="E90" s="987"/>
      <c r="F90" s="987"/>
      <c r="G90" s="987"/>
      <c r="H90" s="987"/>
      <c r="I90" s="988"/>
      <c r="J90" s="4"/>
      <c r="K90" s="4"/>
      <c r="L90" s="4"/>
    </row>
    <row r="91" spans="1:12" x14ac:dyDescent="0.3">
      <c r="A91" s="4"/>
      <c r="B91" s="4"/>
      <c r="C91" s="4"/>
      <c r="D91" s="10"/>
      <c r="E91" s="10"/>
      <c r="F91" s="13"/>
      <c r="G91" s="13"/>
      <c r="H91" s="13"/>
      <c r="I91" s="11"/>
      <c r="J91" s="4"/>
      <c r="K91" s="4"/>
      <c r="L91" s="4"/>
    </row>
    <row r="92" spans="1:12" x14ac:dyDescent="0.3">
      <c r="A92" s="4"/>
      <c r="B92" s="4"/>
      <c r="C92" s="4"/>
      <c r="D92" s="10"/>
      <c r="E92" s="10"/>
      <c r="F92" s="13"/>
      <c r="G92" s="13"/>
      <c r="H92" s="13"/>
      <c r="I92" s="11"/>
      <c r="J92" s="4"/>
      <c r="K92" s="4"/>
      <c r="L92" s="4"/>
    </row>
  </sheetData>
  <sheetProtection algorithmName="SHA-512" hashValue="46sfNs3XsGFXvLYWE2mM6MxuqNhBTXP3oaN8lS9nnHl4YI2oyo1w7BmvBRTChcecb9GezzORNdMtG+vZNJOU7A==" saltValue="dprGGBwzlf5gzc7LBXy/kQ==" spinCount="100000" sheet="1" objects="1" scenarios="1" sort="0"/>
  <mergeCells count="47">
    <mergeCell ref="A65:H65"/>
    <mergeCell ref="A64:H64"/>
    <mergeCell ref="A66:H66"/>
    <mergeCell ref="A63:H63"/>
    <mergeCell ref="J45:J46"/>
    <mergeCell ref="A61:H61"/>
    <mergeCell ref="A62:H62"/>
    <mergeCell ref="A57:H57"/>
    <mergeCell ref="H45:H46"/>
    <mergeCell ref="A45:A46"/>
    <mergeCell ref="B45:B46"/>
    <mergeCell ref="K45:K46"/>
    <mergeCell ref="C47:D47"/>
    <mergeCell ref="F41:G41"/>
    <mergeCell ref="C42:D42"/>
    <mergeCell ref="C43:D43"/>
    <mergeCell ref="C44:D44"/>
    <mergeCell ref="C45:D46"/>
    <mergeCell ref="E45:E46"/>
    <mergeCell ref="F45:F46"/>
    <mergeCell ref="G45:G46"/>
    <mergeCell ref="B2:H13"/>
    <mergeCell ref="A33:H33"/>
    <mergeCell ref="A34:H34"/>
    <mergeCell ref="A35:H35"/>
    <mergeCell ref="A36:H36"/>
    <mergeCell ref="A29:H29"/>
    <mergeCell ref="A30:H30"/>
    <mergeCell ref="A31:H31"/>
    <mergeCell ref="A32:H32"/>
    <mergeCell ref="A28:H28"/>
    <mergeCell ref="A89:I89"/>
    <mergeCell ref="A90:I90"/>
    <mergeCell ref="A37:H37"/>
    <mergeCell ref="A38:H38"/>
    <mergeCell ref="C50:D50"/>
    <mergeCell ref="A78:G78"/>
    <mergeCell ref="C51:D51"/>
    <mergeCell ref="C52:D52"/>
    <mergeCell ref="A58:H58"/>
    <mergeCell ref="A59:H59"/>
    <mergeCell ref="A60:H60"/>
    <mergeCell ref="A88:I88"/>
    <mergeCell ref="A77:G77"/>
    <mergeCell ref="A76:G76"/>
    <mergeCell ref="A75:G75"/>
    <mergeCell ref="I45:I46"/>
  </mergeCells>
  <hyperlinks>
    <hyperlink ref="A5" location="'Cover Page &amp; Directory'!A9" display="Go back to Directory" xr:uid="{0746625B-1C7F-4237-A7CB-6460EBC7CF47}"/>
  </hyperlink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4343-EBD5-4185-82B2-C4DFDDB42FE2}">
  <sheetPr>
    <tabColor rgb="FF0075C9"/>
  </sheetPr>
  <dimension ref="A1:L134"/>
  <sheetViews>
    <sheetView workbookViewId="0">
      <selection activeCell="I1" sqref="I1"/>
    </sheetView>
  </sheetViews>
  <sheetFormatPr defaultRowHeight="14.4" x14ac:dyDescent="0.3"/>
  <cols>
    <col min="1" max="1" width="54" customWidth="1"/>
    <col min="2" max="8" width="28.5546875" customWidth="1"/>
  </cols>
  <sheetData>
    <row r="1" spans="1:10" ht="15" x14ac:dyDescent="0.35">
      <c r="A1" s="61" t="s">
        <v>4</v>
      </c>
      <c r="B1" s="61"/>
      <c r="C1" s="4"/>
      <c r="D1" s="4"/>
      <c r="E1" s="10"/>
      <c r="F1" s="10"/>
      <c r="G1" s="13"/>
      <c r="H1" s="13"/>
      <c r="I1" s="13"/>
      <c r="J1" s="4"/>
    </row>
    <row r="2" spans="1:10" ht="15" x14ac:dyDescent="0.35">
      <c r="A2" s="61" t="s">
        <v>1138</v>
      </c>
      <c r="B2" s="1033" t="s">
        <v>1479</v>
      </c>
      <c r="C2" s="1034"/>
      <c r="D2" s="1034"/>
      <c r="E2" s="1034"/>
      <c r="F2" s="1034"/>
      <c r="G2" s="1034"/>
      <c r="H2" s="1034"/>
      <c r="I2" s="4"/>
      <c r="J2" s="4"/>
    </row>
    <row r="3" spans="1:10" ht="27" x14ac:dyDescent="0.3">
      <c r="A3" s="747">
        <v>2023</v>
      </c>
      <c r="B3" s="1033"/>
      <c r="C3" s="1034"/>
      <c r="D3" s="1034"/>
      <c r="E3" s="1034"/>
      <c r="F3" s="1034"/>
      <c r="G3" s="1034"/>
      <c r="H3" s="1034"/>
      <c r="I3" s="4"/>
      <c r="J3" s="4"/>
    </row>
    <row r="4" spans="1:10" ht="15" x14ac:dyDescent="0.3">
      <c r="A4" s="55" t="s">
        <v>228</v>
      </c>
      <c r="B4" s="1033"/>
      <c r="C4" s="1034"/>
      <c r="D4" s="1034"/>
      <c r="E4" s="1034"/>
      <c r="F4" s="1034"/>
      <c r="G4" s="1034"/>
      <c r="H4" s="1034"/>
      <c r="I4" s="4"/>
      <c r="J4" s="4"/>
    </row>
    <row r="5" spans="1:10" x14ac:dyDescent="0.3">
      <c r="A5" s="825" t="s">
        <v>456</v>
      </c>
      <c r="B5" s="1033"/>
      <c r="C5" s="1034"/>
      <c r="D5" s="1034"/>
      <c r="E5" s="1034"/>
      <c r="F5" s="1034"/>
      <c r="G5" s="1034"/>
      <c r="H5" s="1034"/>
      <c r="I5" s="4"/>
      <c r="J5" s="4"/>
    </row>
    <row r="6" spans="1:10" x14ac:dyDescent="0.3">
      <c r="B6" s="1033"/>
      <c r="C6" s="1034"/>
      <c r="D6" s="1034"/>
      <c r="E6" s="1034"/>
      <c r="F6" s="1034"/>
      <c r="G6" s="1034"/>
      <c r="H6" s="1034"/>
      <c r="I6" s="4"/>
      <c r="J6" s="4"/>
    </row>
    <row r="7" spans="1:10" x14ac:dyDescent="0.3">
      <c r="A7" s="4"/>
      <c r="B7" s="1033"/>
      <c r="C7" s="1034"/>
      <c r="D7" s="1034"/>
      <c r="E7" s="1034"/>
      <c r="F7" s="1034"/>
      <c r="G7" s="1034"/>
      <c r="H7" s="1034"/>
      <c r="I7" s="4"/>
      <c r="J7" s="4"/>
    </row>
    <row r="8" spans="1:10" x14ac:dyDescent="0.3">
      <c r="A8" s="4"/>
      <c r="B8" s="1033"/>
      <c r="C8" s="1034"/>
      <c r="D8" s="1034"/>
      <c r="E8" s="1034"/>
      <c r="F8" s="1034"/>
      <c r="G8" s="1034"/>
      <c r="H8" s="1034"/>
      <c r="I8" s="4"/>
      <c r="J8" s="4"/>
    </row>
    <row r="9" spans="1:10" x14ac:dyDescent="0.3">
      <c r="A9" s="227"/>
      <c r="B9" s="1033"/>
      <c r="C9" s="1034"/>
      <c r="D9" s="1034"/>
      <c r="E9" s="1034"/>
      <c r="F9" s="1034"/>
      <c r="G9" s="1034"/>
      <c r="H9" s="1034"/>
      <c r="I9" s="4"/>
      <c r="J9" s="4"/>
    </row>
    <row r="10" spans="1:10" x14ac:dyDescent="0.3">
      <c r="A10" s="227"/>
      <c r="B10" s="1033"/>
      <c r="C10" s="1034"/>
      <c r="D10" s="1034"/>
      <c r="E10" s="1034"/>
      <c r="F10" s="1034"/>
      <c r="G10" s="1034"/>
      <c r="H10" s="1034"/>
      <c r="I10" s="4"/>
      <c r="J10" s="4"/>
    </row>
    <row r="11" spans="1:10" x14ac:dyDescent="0.3">
      <c r="A11" s="227"/>
      <c r="B11" s="1033"/>
      <c r="C11" s="1034"/>
      <c r="D11" s="1034"/>
      <c r="E11" s="1034"/>
      <c r="F11" s="1034"/>
      <c r="G11" s="1034"/>
      <c r="H11" s="1034"/>
      <c r="I11" s="4"/>
      <c r="J11" s="4"/>
    </row>
    <row r="12" spans="1:10" x14ac:dyDescent="0.3">
      <c r="A12" s="227"/>
      <c r="B12" s="1033"/>
      <c r="C12" s="1034"/>
      <c r="D12" s="1034"/>
      <c r="E12" s="1034"/>
      <c r="F12" s="1034"/>
      <c r="G12" s="1034"/>
      <c r="H12" s="1034"/>
      <c r="I12" s="4"/>
      <c r="J12" s="4"/>
    </row>
    <row r="13" spans="1:10" x14ac:dyDescent="0.3">
      <c r="A13" s="227"/>
      <c r="B13" s="1033"/>
      <c r="C13" s="1034"/>
      <c r="D13" s="1034"/>
      <c r="E13" s="1034"/>
      <c r="F13" s="1034"/>
      <c r="G13" s="1034"/>
      <c r="H13" s="1034"/>
      <c r="I13" s="4"/>
      <c r="J13" s="4"/>
    </row>
    <row r="14" spans="1:10" x14ac:dyDescent="0.3">
      <c r="A14" s="227"/>
      <c r="B14" s="1033"/>
      <c r="C14" s="1034"/>
      <c r="D14" s="1034"/>
      <c r="E14" s="1034"/>
      <c r="F14" s="1034"/>
      <c r="G14" s="1034"/>
      <c r="H14" s="1034"/>
      <c r="I14" s="4"/>
      <c r="J14" s="4"/>
    </row>
    <row r="15" spans="1:10" x14ac:dyDescent="0.3">
      <c r="A15" s="227"/>
      <c r="B15" s="1033"/>
      <c r="C15" s="1034"/>
      <c r="D15" s="1034"/>
      <c r="E15" s="1034"/>
      <c r="F15" s="1034"/>
      <c r="G15" s="1034"/>
      <c r="H15" s="1034"/>
      <c r="I15" s="4"/>
      <c r="J15" s="4"/>
    </row>
    <row r="16" spans="1:10" x14ac:dyDescent="0.3">
      <c r="A16" s="227"/>
      <c r="B16" s="1033"/>
      <c r="C16" s="1034"/>
      <c r="D16" s="1034"/>
      <c r="E16" s="1034"/>
      <c r="F16" s="1034"/>
      <c r="G16" s="1034"/>
      <c r="H16" s="1034"/>
      <c r="I16" s="4"/>
      <c r="J16" s="4"/>
    </row>
    <row r="17" spans="1:10" ht="22.2" customHeight="1" x14ac:dyDescent="0.3">
      <c r="A17" s="227"/>
      <c r="B17" s="1033"/>
      <c r="C17" s="1034"/>
      <c r="D17" s="1034"/>
      <c r="E17" s="1034"/>
      <c r="F17" s="1034"/>
      <c r="G17" s="1034"/>
      <c r="H17" s="1034"/>
      <c r="I17" s="4"/>
      <c r="J17" s="4"/>
    </row>
    <row r="18" spans="1:10" ht="16.2" thickBot="1" x14ac:dyDescent="0.4">
      <c r="A18" s="93" t="s">
        <v>1147</v>
      </c>
      <c r="B18" s="93"/>
      <c r="C18" s="707"/>
      <c r="D18" s="4"/>
      <c r="E18" s="4"/>
      <c r="F18" s="4"/>
      <c r="G18" s="4"/>
      <c r="H18" s="4"/>
      <c r="I18" s="4"/>
      <c r="J18" s="4"/>
    </row>
    <row r="19" spans="1:10" ht="28.8" x14ac:dyDescent="0.3">
      <c r="A19" s="81" t="s">
        <v>988</v>
      </c>
      <c r="B19" s="82" t="s">
        <v>130</v>
      </c>
      <c r="C19" s="95" t="s">
        <v>129</v>
      </c>
      <c r="D19" s="95" t="s">
        <v>107</v>
      </c>
      <c r="E19" s="95" t="s">
        <v>108</v>
      </c>
      <c r="F19" s="95" t="s">
        <v>109</v>
      </c>
      <c r="G19" s="95" t="s">
        <v>319</v>
      </c>
      <c r="H19" s="103" t="s">
        <v>388</v>
      </c>
      <c r="I19" s="348"/>
      <c r="J19" s="4"/>
    </row>
    <row r="20" spans="1:10" ht="16.2" x14ac:dyDescent="0.3">
      <c r="A20" s="145" t="s">
        <v>1148</v>
      </c>
      <c r="B20" s="96" t="s">
        <v>150</v>
      </c>
      <c r="C20" s="167">
        <v>26185772.760495365</v>
      </c>
      <c r="D20" s="168">
        <v>26734.052871762331</v>
      </c>
      <c r="E20" s="169">
        <v>189171.30113614173</v>
      </c>
      <c r="F20" s="169">
        <v>25957248.470878024</v>
      </c>
      <c r="G20" s="169">
        <v>12235.221977210382</v>
      </c>
      <c r="H20" s="170">
        <v>383.71363222289239</v>
      </c>
      <c r="I20" s="4"/>
      <c r="J20" s="4"/>
    </row>
    <row r="21" spans="1:10" x14ac:dyDescent="0.3">
      <c r="A21" s="142" t="s">
        <v>391</v>
      </c>
      <c r="B21" s="96" t="s">
        <v>150</v>
      </c>
      <c r="C21" s="162">
        <v>196996.00117588989</v>
      </c>
      <c r="D21" s="163">
        <v>4465.2089938379759</v>
      </c>
      <c r="E21" s="164">
        <v>186100.69117681691</v>
      </c>
      <c r="F21" s="164">
        <v>818.52421770230319</v>
      </c>
      <c r="G21" s="164">
        <v>5538.7868115636211</v>
      </c>
      <c r="H21" s="165">
        <v>72.789975969078171</v>
      </c>
      <c r="I21" s="4"/>
      <c r="J21" s="4"/>
    </row>
    <row r="22" spans="1:10" x14ac:dyDescent="0.3">
      <c r="A22" s="142" t="s">
        <v>392</v>
      </c>
      <c r="B22" s="96" t="s">
        <v>150</v>
      </c>
      <c r="C22" s="130">
        <v>9187.9175283237655</v>
      </c>
      <c r="D22" s="131">
        <v>1934.4389685606334</v>
      </c>
      <c r="E22" s="132">
        <v>6.0240412322787735</v>
      </c>
      <c r="F22" s="132">
        <v>240.09569663027767</v>
      </c>
      <c r="G22" s="132">
        <v>6696.4351656467607</v>
      </c>
      <c r="H22" s="133">
        <v>310.92365625381422</v>
      </c>
      <c r="I22" s="4"/>
      <c r="J22" s="4"/>
    </row>
    <row r="23" spans="1:10" x14ac:dyDescent="0.3">
      <c r="A23" s="142" t="s">
        <v>393</v>
      </c>
      <c r="B23" s="96" t="s">
        <v>150</v>
      </c>
      <c r="C23" s="130">
        <v>110.86159045300016</v>
      </c>
      <c r="D23" s="131">
        <v>0</v>
      </c>
      <c r="E23" s="132">
        <v>110.86159045300016</v>
      </c>
      <c r="F23" s="132">
        <v>0</v>
      </c>
      <c r="G23" s="132">
        <v>0</v>
      </c>
      <c r="H23" s="133">
        <v>0</v>
      </c>
      <c r="I23" s="4"/>
      <c r="J23" s="4"/>
    </row>
    <row r="24" spans="1:10" x14ac:dyDescent="0.3">
      <c r="A24" s="142" t="s">
        <v>394</v>
      </c>
      <c r="B24" s="96" t="s">
        <v>150</v>
      </c>
      <c r="C24" s="130">
        <v>2950.0719619447532</v>
      </c>
      <c r="D24" s="131">
        <v>0</v>
      </c>
      <c r="E24" s="132">
        <v>2950.0719619447532</v>
      </c>
      <c r="F24" s="132">
        <v>0</v>
      </c>
      <c r="G24" s="132">
        <v>0</v>
      </c>
      <c r="H24" s="133">
        <v>0</v>
      </c>
      <c r="I24" s="4"/>
      <c r="J24" s="4"/>
    </row>
    <row r="25" spans="1:10" x14ac:dyDescent="0.3">
      <c r="A25" s="142" t="s">
        <v>395</v>
      </c>
      <c r="B25" s="96" t="s">
        <v>150</v>
      </c>
      <c r="C25" s="130">
        <v>1014.3747064374984</v>
      </c>
      <c r="D25" s="131">
        <v>1005.10175575677</v>
      </c>
      <c r="E25" s="132">
        <v>3.6523656948165089</v>
      </c>
      <c r="F25" s="132">
        <v>5.620584985912072</v>
      </c>
      <c r="G25" s="132">
        <v>0</v>
      </c>
      <c r="H25" s="133">
        <v>0</v>
      </c>
      <c r="I25" s="4"/>
      <c r="J25" s="4"/>
    </row>
    <row r="26" spans="1:10" x14ac:dyDescent="0.3">
      <c r="A26" s="142" t="s">
        <v>396</v>
      </c>
      <c r="B26" s="96" t="s">
        <v>150</v>
      </c>
      <c r="C26" s="130">
        <v>25975513.533532314</v>
      </c>
      <c r="D26" s="131">
        <v>19329.303153606954</v>
      </c>
      <c r="E26" s="132">
        <v>0</v>
      </c>
      <c r="F26" s="132">
        <v>25956184.230378706</v>
      </c>
      <c r="G26" s="132">
        <v>0</v>
      </c>
      <c r="H26" s="133">
        <v>0</v>
      </c>
      <c r="I26" s="4"/>
      <c r="J26" s="4"/>
    </row>
    <row r="27" spans="1:10" ht="16.2" x14ac:dyDescent="0.3">
      <c r="A27" s="145" t="s">
        <v>1149</v>
      </c>
      <c r="B27" s="96" t="s">
        <v>150</v>
      </c>
      <c r="C27" s="130">
        <v>11670.756017436614</v>
      </c>
      <c r="D27" s="131">
        <v>0</v>
      </c>
      <c r="E27" s="132">
        <v>0</v>
      </c>
      <c r="F27" s="132">
        <v>0</v>
      </c>
      <c r="G27" s="132">
        <v>0</v>
      </c>
      <c r="H27" s="133">
        <v>11670.756017436614</v>
      </c>
      <c r="I27" s="4"/>
      <c r="J27" s="4"/>
    </row>
    <row r="28" spans="1:10" x14ac:dyDescent="0.3">
      <c r="A28" s="145" t="s">
        <v>397</v>
      </c>
      <c r="B28" s="96" t="s">
        <v>150</v>
      </c>
      <c r="C28" s="171">
        <v>176524.36422144651</v>
      </c>
      <c r="D28" s="172">
        <v>71815.540617720006</v>
      </c>
      <c r="E28" s="172">
        <v>32568.8904</v>
      </c>
      <c r="F28" s="172">
        <v>59929.752275999999</v>
      </c>
      <c r="G28" s="172">
        <v>8133.192</v>
      </c>
      <c r="H28" s="173">
        <v>4076.988927726497</v>
      </c>
      <c r="I28" s="4"/>
      <c r="J28" s="4"/>
    </row>
    <row r="29" spans="1:10" ht="16.2" x14ac:dyDescent="0.3">
      <c r="A29" s="145" t="s">
        <v>1150</v>
      </c>
      <c r="B29" s="96" t="s">
        <v>390</v>
      </c>
      <c r="C29" s="162">
        <v>49034545.617068477</v>
      </c>
      <c r="D29" s="143">
        <v>19948761.282700002</v>
      </c>
      <c r="E29" s="143">
        <v>9046914</v>
      </c>
      <c r="F29" s="143">
        <v>16647153.41</v>
      </c>
      <c r="G29" s="143">
        <v>2259220</v>
      </c>
      <c r="H29" s="148">
        <v>1132496.9243684714</v>
      </c>
      <c r="I29" s="4"/>
      <c r="J29" s="4"/>
    </row>
    <row r="30" spans="1:10" ht="16.2" x14ac:dyDescent="0.3">
      <c r="A30" s="142" t="s">
        <v>1151</v>
      </c>
      <c r="B30" s="96" t="s">
        <v>390</v>
      </c>
      <c r="C30" s="130">
        <v>3254376.21</v>
      </c>
      <c r="D30" s="143">
        <v>0</v>
      </c>
      <c r="E30" s="143">
        <v>3025414</v>
      </c>
      <c r="F30" s="143">
        <v>0</v>
      </c>
      <c r="G30" s="143">
        <v>0</v>
      </c>
      <c r="H30" s="148">
        <v>228962.21</v>
      </c>
      <c r="I30" s="4"/>
      <c r="J30" s="4"/>
    </row>
    <row r="31" spans="1:10" x14ac:dyDescent="0.3">
      <c r="A31" s="142" t="s">
        <v>398</v>
      </c>
      <c r="B31" s="96" t="s">
        <v>390</v>
      </c>
      <c r="C31" s="748" t="s">
        <v>1160</v>
      </c>
      <c r="D31" s="143"/>
      <c r="E31" s="143"/>
      <c r="F31" s="143"/>
      <c r="G31" s="143"/>
      <c r="H31" s="148"/>
      <c r="I31" s="4"/>
      <c r="J31" s="4"/>
    </row>
    <row r="32" spans="1:10" x14ac:dyDescent="0.3">
      <c r="A32" s="142" t="s">
        <v>399</v>
      </c>
      <c r="B32" s="96" t="s">
        <v>390</v>
      </c>
      <c r="C32" s="130">
        <v>45780169.407068484</v>
      </c>
      <c r="D32" s="143">
        <v>19948761.282700002</v>
      </c>
      <c r="E32" s="143">
        <v>6021500</v>
      </c>
      <c r="F32" s="143">
        <v>16647153.41</v>
      </c>
      <c r="G32" s="143">
        <v>2259220</v>
      </c>
      <c r="H32" s="148">
        <v>903534.71436847141</v>
      </c>
      <c r="I32" s="4"/>
      <c r="J32" s="4"/>
    </row>
    <row r="33" spans="1:10" x14ac:dyDescent="0.3">
      <c r="A33" s="142" t="s">
        <v>400</v>
      </c>
      <c r="B33" s="96" t="s">
        <v>390</v>
      </c>
      <c r="C33" s="748" t="s">
        <v>1160</v>
      </c>
      <c r="D33" s="143"/>
      <c r="E33" s="143"/>
      <c r="F33" s="143"/>
      <c r="G33" s="143"/>
      <c r="H33" s="148"/>
      <c r="I33" s="4"/>
      <c r="J33" s="4"/>
    </row>
    <row r="34" spans="1:10" x14ac:dyDescent="0.3">
      <c r="A34" s="145" t="s">
        <v>1320</v>
      </c>
      <c r="B34" s="96" t="s">
        <v>133</v>
      </c>
      <c r="C34" s="149">
        <v>6.6369050004354099E-2</v>
      </c>
      <c r="D34" s="149">
        <v>0</v>
      </c>
      <c r="E34" s="149">
        <v>0.33441392280284749</v>
      </c>
      <c r="F34" s="149">
        <v>0</v>
      </c>
      <c r="G34" s="149">
        <v>0</v>
      </c>
      <c r="H34" s="150">
        <v>0.20217468592921706</v>
      </c>
      <c r="I34" s="4"/>
      <c r="J34" s="4"/>
    </row>
    <row r="35" spans="1:10" x14ac:dyDescent="0.3">
      <c r="A35" s="145" t="s">
        <v>401</v>
      </c>
      <c r="B35" s="96" t="s">
        <v>150</v>
      </c>
      <c r="C35" s="146">
        <v>26373967.880734246</v>
      </c>
      <c r="D35" s="146">
        <v>98549.593489482329</v>
      </c>
      <c r="E35" s="146">
        <v>221740.19153614173</v>
      </c>
      <c r="F35" s="146">
        <v>26017178.223154023</v>
      </c>
      <c r="G35" s="146">
        <v>20368.413977210381</v>
      </c>
      <c r="H35" s="147">
        <v>16131.458577386004</v>
      </c>
      <c r="I35" s="4"/>
      <c r="J35" s="4"/>
    </row>
    <row r="36" spans="1:10" ht="22.2" customHeight="1" x14ac:dyDescent="0.3">
      <c r="A36" s="145" t="s">
        <v>225</v>
      </c>
      <c r="B36" s="96" t="s">
        <v>327</v>
      </c>
      <c r="C36" s="151">
        <v>2.5409459657306313</v>
      </c>
      <c r="D36" s="152">
        <v>3.9247538986227716E-2</v>
      </c>
      <c r="E36" s="152">
        <v>4.9953672370282823E-2</v>
      </c>
      <c r="F36" s="152">
        <v>7.5858589183476335</v>
      </c>
      <c r="G36" s="153" t="s">
        <v>82</v>
      </c>
      <c r="H36" s="154" t="s">
        <v>82</v>
      </c>
      <c r="I36" s="4"/>
      <c r="J36" s="4"/>
    </row>
    <row r="37" spans="1:10" x14ac:dyDescent="0.3">
      <c r="A37" s="1035" t="s">
        <v>1379</v>
      </c>
      <c r="B37" s="1035"/>
      <c r="C37" s="1035"/>
      <c r="D37" s="1035"/>
      <c r="E37" s="1035"/>
      <c r="F37" s="1035"/>
      <c r="G37" s="1035"/>
      <c r="H37" s="1036"/>
      <c r="I37" s="4"/>
      <c r="J37" s="4"/>
    </row>
    <row r="38" spans="1:10" ht="25.8" customHeight="1" x14ac:dyDescent="0.3">
      <c r="A38" s="985" t="s">
        <v>1380</v>
      </c>
      <c r="B38" s="985"/>
      <c r="C38" s="985"/>
      <c r="D38" s="985"/>
      <c r="E38" s="985"/>
      <c r="F38" s="985"/>
      <c r="G38" s="985"/>
      <c r="H38" s="986"/>
      <c r="I38" s="4"/>
      <c r="J38" s="4"/>
    </row>
    <row r="39" spans="1:10" ht="13.2" customHeight="1" x14ac:dyDescent="0.3">
      <c r="A39" s="985" t="s">
        <v>1381</v>
      </c>
      <c r="B39" s="985"/>
      <c r="C39" s="985"/>
      <c r="D39" s="985"/>
      <c r="E39" s="985"/>
      <c r="F39" s="985"/>
      <c r="G39" s="985"/>
      <c r="H39" s="986"/>
      <c r="I39" s="4"/>
      <c r="J39" s="4"/>
    </row>
    <row r="40" spans="1:10" x14ac:dyDescent="0.3">
      <c r="A40" s="985" t="s">
        <v>1382</v>
      </c>
      <c r="B40" s="985"/>
      <c r="C40" s="985"/>
      <c r="D40" s="985"/>
      <c r="E40" s="985"/>
      <c r="F40" s="985"/>
      <c r="G40" s="985"/>
      <c r="H40" s="986"/>
      <c r="I40" s="4"/>
      <c r="J40" s="4"/>
    </row>
    <row r="41" spans="1:10" x14ac:dyDescent="0.3">
      <c r="A41" s="987" t="s">
        <v>1383</v>
      </c>
      <c r="B41" s="987"/>
      <c r="C41" s="987"/>
      <c r="D41" s="987"/>
      <c r="E41" s="987"/>
      <c r="F41" s="987"/>
      <c r="G41" s="987"/>
      <c r="H41" s="988"/>
      <c r="I41" s="4"/>
      <c r="J41" s="4"/>
    </row>
    <row r="42" spans="1:10" x14ac:dyDescent="0.3">
      <c r="A42" s="141"/>
      <c r="B42" s="195"/>
      <c r="C42" s="195"/>
      <c r="D42" s="195"/>
      <c r="E42" s="195"/>
      <c r="F42" s="195"/>
      <c r="G42" s="195"/>
      <c r="H42" s="195"/>
      <c r="I42" s="195"/>
      <c r="J42" s="195"/>
    </row>
    <row r="43" spans="1:10" ht="15.6" thickBot="1" x14ac:dyDescent="0.4">
      <c r="A43" s="93" t="s">
        <v>226</v>
      </c>
      <c r="B43" s="195"/>
      <c r="C43" s="195"/>
      <c r="D43" s="195"/>
      <c r="E43" s="195"/>
      <c r="F43" s="195"/>
      <c r="G43" s="195"/>
      <c r="H43" s="195"/>
      <c r="I43" s="195"/>
      <c r="J43" s="195"/>
    </row>
    <row r="44" spans="1:10" ht="16.2" x14ac:dyDescent="0.3">
      <c r="A44" s="81" t="s">
        <v>62</v>
      </c>
      <c r="B44" s="82" t="s">
        <v>130</v>
      </c>
      <c r="C44" s="95" t="s">
        <v>129</v>
      </c>
      <c r="D44" s="95" t="s">
        <v>1152</v>
      </c>
      <c r="E44" s="95" t="s">
        <v>108</v>
      </c>
      <c r="F44" s="95" t="s">
        <v>109</v>
      </c>
      <c r="G44" s="95" t="s">
        <v>319</v>
      </c>
      <c r="H44" s="103" t="s">
        <v>388</v>
      </c>
      <c r="I44" s="348"/>
      <c r="J44" s="4"/>
    </row>
    <row r="45" spans="1:10" ht="16.2" x14ac:dyDescent="0.3">
      <c r="A45" s="137" t="s">
        <v>1153</v>
      </c>
      <c r="B45" s="96" t="s">
        <v>402</v>
      </c>
      <c r="C45" s="162">
        <v>10379586.278667912</v>
      </c>
      <c r="D45" s="163">
        <v>2510975.1091415999</v>
      </c>
      <c r="E45" s="164">
        <v>4438916.7205263134</v>
      </c>
      <c r="F45" s="164">
        <v>3429694.449</v>
      </c>
      <c r="G45" s="174" t="s">
        <v>82</v>
      </c>
      <c r="H45" s="166" t="s">
        <v>82</v>
      </c>
      <c r="I45" s="4"/>
      <c r="J45" s="4"/>
    </row>
    <row r="46" spans="1:10" x14ac:dyDescent="0.3">
      <c r="A46" s="137" t="s">
        <v>63</v>
      </c>
      <c r="B46" s="96" t="s">
        <v>402</v>
      </c>
      <c r="C46" s="162">
        <v>6949891.8296679128</v>
      </c>
      <c r="D46" s="163">
        <v>2510975.1091415999</v>
      </c>
      <c r="E46" s="164">
        <v>4438916.7205263134</v>
      </c>
      <c r="F46" s="164">
        <v>0</v>
      </c>
      <c r="G46" s="174" t="s">
        <v>82</v>
      </c>
      <c r="H46" s="166" t="s">
        <v>82</v>
      </c>
      <c r="I46" s="4"/>
      <c r="J46" s="4"/>
    </row>
    <row r="47" spans="1:10" ht="16.2" x14ac:dyDescent="0.3">
      <c r="A47" s="137" t="s">
        <v>1154</v>
      </c>
      <c r="B47" s="96" t="s">
        <v>139</v>
      </c>
      <c r="C47" s="162">
        <v>3048738.449</v>
      </c>
      <c r="D47" s="163">
        <v>554047</v>
      </c>
      <c r="E47" s="164">
        <v>0</v>
      </c>
      <c r="F47" s="164">
        <v>2494691.449</v>
      </c>
      <c r="G47" s="174" t="s">
        <v>82</v>
      </c>
      <c r="H47" s="166" t="s">
        <v>82</v>
      </c>
      <c r="I47" s="498"/>
      <c r="J47" s="4"/>
    </row>
    <row r="48" spans="1:10" ht="16.2" x14ac:dyDescent="0.3">
      <c r="A48" s="137" t="s">
        <v>1154</v>
      </c>
      <c r="B48" s="96" t="s">
        <v>133</v>
      </c>
      <c r="C48" s="357">
        <v>0.2937244671558592</v>
      </c>
      <c r="D48" s="122">
        <v>0.22065013626893581</v>
      </c>
      <c r="E48" s="257">
        <v>0</v>
      </c>
      <c r="F48" s="257">
        <v>0.72738008767147755</v>
      </c>
      <c r="G48" s="174" t="s">
        <v>82</v>
      </c>
      <c r="H48" s="166" t="s">
        <v>82</v>
      </c>
      <c r="I48" s="498"/>
      <c r="J48" s="4"/>
    </row>
    <row r="49" spans="1:11" ht="16.2" x14ac:dyDescent="0.3">
      <c r="A49" s="137" t="s">
        <v>1155</v>
      </c>
      <c r="B49" s="96" t="s">
        <v>389</v>
      </c>
      <c r="C49" s="175">
        <v>2568618.0370250582</v>
      </c>
      <c r="D49" s="176">
        <v>390311.55860344443</v>
      </c>
      <c r="E49" s="177">
        <v>2178306.4784216136</v>
      </c>
      <c r="F49" s="177">
        <v>0</v>
      </c>
      <c r="G49" s="178" t="s">
        <v>82</v>
      </c>
      <c r="H49" s="179" t="s">
        <v>82</v>
      </c>
      <c r="I49" s="4"/>
      <c r="J49" s="4"/>
    </row>
    <row r="50" spans="1:11" x14ac:dyDescent="0.3">
      <c r="A50" s="1039" t="s">
        <v>1384</v>
      </c>
      <c r="B50" s="1039"/>
      <c r="C50" s="1039"/>
      <c r="D50" s="1039"/>
      <c r="E50" s="1039"/>
      <c r="F50" s="1039"/>
      <c r="G50" s="1039"/>
      <c r="H50" s="1040"/>
      <c r="I50" s="4"/>
      <c r="J50" s="4"/>
    </row>
    <row r="51" spans="1:11" ht="14.4" customHeight="1" x14ac:dyDescent="0.3">
      <c r="A51" s="1039" t="s">
        <v>1156</v>
      </c>
      <c r="B51" s="1039"/>
      <c r="C51" s="1039"/>
      <c r="D51" s="1039"/>
      <c r="E51" s="1039"/>
      <c r="F51" s="1039"/>
      <c r="G51" s="1039"/>
      <c r="H51" s="1040"/>
      <c r="I51" s="4"/>
      <c r="J51" s="4"/>
    </row>
    <row r="52" spans="1:11" ht="14.4" customHeight="1" x14ac:dyDescent="0.3">
      <c r="A52" s="1039" t="s">
        <v>1157</v>
      </c>
      <c r="B52" s="1039"/>
      <c r="C52" s="1039"/>
      <c r="D52" s="1039"/>
      <c r="E52" s="1039"/>
      <c r="F52" s="1039"/>
      <c r="G52" s="1039"/>
      <c r="H52" s="1040"/>
      <c r="I52" s="4"/>
      <c r="J52" s="4"/>
    </row>
    <row r="53" spans="1:11" ht="14.4" customHeight="1" x14ac:dyDescent="0.3">
      <c r="A53" s="1041" t="s">
        <v>1385</v>
      </c>
      <c r="B53" s="1041"/>
      <c r="C53" s="1041"/>
      <c r="D53" s="1041"/>
      <c r="E53" s="1041"/>
      <c r="F53" s="1041"/>
      <c r="G53" s="1041"/>
      <c r="H53" s="1042"/>
      <c r="I53" s="4"/>
      <c r="J53" s="4"/>
    </row>
    <row r="54" spans="1:11" ht="18" x14ac:dyDescent="0.3">
      <c r="A54" s="138"/>
      <c r="B54" s="138"/>
      <c r="C54" s="4"/>
      <c r="D54" s="4"/>
      <c r="E54" s="4"/>
      <c r="F54" s="4"/>
      <c r="G54" s="4"/>
      <c r="H54" s="4"/>
      <c r="I54" s="4"/>
      <c r="J54" s="4"/>
    </row>
    <row r="55" spans="1:11" ht="16.2" thickBot="1" x14ac:dyDescent="0.4">
      <c r="A55" s="93" t="s">
        <v>1158</v>
      </c>
      <c r="B55" s="144"/>
      <c r="C55" s="144"/>
      <c r="D55" s="144"/>
      <c r="E55" s="144"/>
      <c r="F55" s="144"/>
      <c r="G55" s="144"/>
      <c r="H55" s="144"/>
      <c r="I55" s="4"/>
      <c r="J55" s="4"/>
    </row>
    <row r="56" spans="1:11" x14ac:dyDescent="0.3">
      <c r="A56" s="81"/>
      <c r="B56" s="82" t="s">
        <v>130</v>
      </c>
      <c r="C56" s="95" t="s">
        <v>129</v>
      </c>
      <c r="D56" s="95" t="s">
        <v>107</v>
      </c>
      <c r="E56" s="95" t="s">
        <v>108</v>
      </c>
      <c r="F56" s="95" t="s">
        <v>109</v>
      </c>
      <c r="G56" s="95" t="s">
        <v>319</v>
      </c>
      <c r="H56" s="103" t="s">
        <v>388</v>
      </c>
      <c r="I56" s="498"/>
      <c r="J56" s="4"/>
    </row>
    <row r="57" spans="1:11" s="3" customFormat="1" ht="29.4" customHeight="1" x14ac:dyDescent="0.3">
      <c r="A57" s="668" t="s">
        <v>404</v>
      </c>
      <c r="B57" s="96" t="s">
        <v>406</v>
      </c>
      <c r="C57" s="669">
        <v>0.13122293473129387</v>
      </c>
      <c r="D57" s="670">
        <v>1.5425498138495963E-3</v>
      </c>
      <c r="E57" s="671">
        <v>3.664669569722397E-3</v>
      </c>
      <c r="F57" s="671">
        <v>0.38486723374587245</v>
      </c>
      <c r="G57" s="672" t="s">
        <v>82</v>
      </c>
      <c r="H57" s="673" t="s">
        <v>82</v>
      </c>
      <c r="I57" s="136"/>
      <c r="J57" s="136"/>
      <c r="K57"/>
    </row>
    <row r="58" spans="1:11" x14ac:dyDescent="0.3">
      <c r="A58" s="137" t="s">
        <v>403</v>
      </c>
      <c r="B58" s="96" t="s">
        <v>407</v>
      </c>
      <c r="C58" s="162">
        <v>61.00199673964476</v>
      </c>
      <c r="D58" s="163"/>
      <c r="E58" s="164"/>
      <c r="F58" s="164"/>
      <c r="G58" s="164"/>
      <c r="H58" s="166"/>
      <c r="I58" s="350"/>
      <c r="J58" s="4"/>
    </row>
    <row r="59" spans="1:11" x14ac:dyDescent="0.3">
      <c r="A59" s="137" t="s">
        <v>405</v>
      </c>
      <c r="B59" s="96" t="s">
        <v>406</v>
      </c>
      <c r="C59" s="156">
        <v>0.19020301074407886</v>
      </c>
      <c r="D59" s="155"/>
      <c r="E59" s="351"/>
      <c r="F59" s="351"/>
      <c r="G59" s="352"/>
      <c r="H59" s="353"/>
      <c r="I59" s="350"/>
      <c r="J59" s="4"/>
    </row>
    <row r="60" spans="1:11" x14ac:dyDescent="0.3">
      <c r="A60" s="1037" t="s">
        <v>1478</v>
      </c>
      <c r="B60" s="1037"/>
      <c r="C60" s="1037"/>
      <c r="D60" s="1037"/>
      <c r="E60" s="1037"/>
      <c r="F60" s="1037"/>
      <c r="G60" s="1037"/>
      <c r="H60" s="1038"/>
      <c r="I60" s="4"/>
      <c r="J60" s="4"/>
    </row>
    <row r="61" spans="1:11" x14ac:dyDescent="0.3">
      <c r="A61" s="139"/>
      <c r="B61" s="139"/>
      <c r="C61" s="140"/>
      <c r="D61" s="4"/>
      <c r="E61" s="4"/>
      <c r="F61" s="4"/>
      <c r="G61" s="4"/>
      <c r="H61" s="4"/>
      <c r="I61" s="4"/>
      <c r="J61" s="4"/>
    </row>
    <row r="62" spans="1:11" ht="16.2" thickBot="1" x14ac:dyDescent="0.4">
      <c r="A62" s="93" t="s">
        <v>1159</v>
      </c>
      <c r="B62" s="139"/>
      <c r="C62" s="140"/>
      <c r="D62" s="4"/>
      <c r="E62" s="4"/>
      <c r="F62" s="4"/>
      <c r="G62" s="4"/>
      <c r="H62" s="4"/>
      <c r="I62" s="4"/>
      <c r="J62" s="4"/>
    </row>
    <row r="63" spans="1:11" x14ac:dyDescent="0.3">
      <c r="A63" s="161" t="s">
        <v>408</v>
      </c>
      <c r="B63" s="82" t="s">
        <v>130</v>
      </c>
      <c r="C63" s="95" t="s">
        <v>129</v>
      </c>
      <c r="D63" s="95" t="s">
        <v>107</v>
      </c>
      <c r="E63" s="95" t="s">
        <v>108</v>
      </c>
      <c r="F63" s="95" t="s">
        <v>109</v>
      </c>
      <c r="G63" s="95" t="s">
        <v>319</v>
      </c>
      <c r="H63" s="103" t="s">
        <v>388</v>
      </c>
      <c r="I63" s="348"/>
      <c r="J63" s="4"/>
    </row>
    <row r="64" spans="1:11" ht="16.2" x14ac:dyDescent="0.3">
      <c r="A64" s="137" t="s">
        <v>1161</v>
      </c>
      <c r="B64" s="96" t="s">
        <v>389</v>
      </c>
      <c r="C64" s="1131">
        <v>1331283.7329133514</v>
      </c>
      <c r="D64" s="1133">
        <v>1526.4413619667675</v>
      </c>
      <c r="E64" s="1133">
        <v>13310.010489424718</v>
      </c>
      <c r="F64" s="1133">
        <v>1315580.1195587243</v>
      </c>
      <c r="G64" s="1133">
        <v>841.2569835423734</v>
      </c>
      <c r="H64" s="1135">
        <v>25.90451969247426</v>
      </c>
      <c r="I64" s="4"/>
      <c r="J64" s="4"/>
    </row>
    <row r="65" spans="1:10" ht="16.2" x14ac:dyDescent="0.3">
      <c r="A65" s="137" t="s">
        <v>1162</v>
      </c>
      <c r="B65" s="96" t="s">
        <v>389</v>
      </c>
      <c r="C65" s="1132"/>
      <c r="D65" s="1134"/>
      <c r="E65" s="1134"/>
      <c r="F65" s="1134"/>
      <c r="G65" s="1134"/>
      <c r="H65" s="1136"/>
      <c r="I65" s="4"/>
      <c r="J65" s="4"/>
    </row>
    <row r="66" spans="1:10" x14ac:dyDescent="0.3">
      <c r="A66" s="15" t="s">
        <v>1163</v>
      </c>
      <c r="B66" s="96" t="s">
        <v>842</v>
      </c>
      <c r="C66" s="1132">
        <v>1312086.9768458928</v>
      </c>
      <c r="D66" s="1134">
        <v>1453.5091864078136</v>
      </c>
      <c r="E66" s="1134">
        <v>13172.474427121064</v>
      </c>
      <c r="F66" s="1134">
        <v>1296601.7808254266</v>
      </c>
      <c r="G66" s="1134">
        <v>833.44390813128416</v>
      </c>
      <c r="H66" s="1136">
        <v>25.768498804726566</v>
      </c>
      <c r="I66" s="4"/>
      <c r="J66" s="4"/>
    </row>
    <row r="67" spans="1:10" ht="15" x14ac:dyDescent="0.3">
      <c r="A67" s="15" t="s">
        <v>1163</v>
      </c>
      <c r="B67" s="96" t="s">
        <v>389</v>
      </c>
      <c r="C67" s="1132">
        <v>1312086.9768458928</v>
      </c>
      <c r="D67" s="1134">
        <v>1453.5091864078136</v>
      </c>
      <c r="E67" s="1134">
        <v>13172.474427121064</v>
      </c>
      <c r="F67" s="1134">
        <v>1296601.7808254266</v>
      </c>
      <c r="G67" s="1134">
        <v>833.44390813128416</v>
      </c>
      <c r="H67" s="1136">
        <v>25.768498804726566</v>
      </c>
      <c r="I67" s="4"/>
      <c r="J67" s="4"/>
    </row>
    <row r="68" spans="1:10" x14ac:dyDescent="0.3">
      <c r="A68" s="15" t="s">
        <v>1164</v>
      </c>
      <c r="B68" s="96" t="s">
        <v>842</v>
      </c>
      <c r="C68" s="1132">
        <v>338.31544016336341</v>
      </c>
      <c r="D68" s="157">
        <v>7.4433076048377303E-2</v>
      </c>
      <c r="E68" s="1134">
        <v>1.3495704586102333</v>
      </c>
      <c r="F68" s="1134">
        <v>336.87327038388219</v>
      </c>
      <c r="G68" s="157">
        <v>1.73808617640396E-2</v>
      </c>
      <c r="H68" s="184">
        <v>7.8538305837412591E-4</v>
      </c>
      <c r="I68" s="4"/>
      <c r="J68" s="4"/>
    </row>
    <row r="69" spans="1:10" ht="15" x14ac:dyDescent="0.3">
      <c r="A69" s="15" t="s">
        <v>1164</v>
      </c>
      <c r="B69" s="96" t="s">
        <v>389</v>
      </c>
      <c r="C69" s="1132">
        <v>9472.8323245741758</v>
      </c>
      <c r="D69" s="1134">
        <v>2.0841261293545643</v>
      </c>
      <c r="E69" s="1134">
        <v>37.787972841086528</v>
      </c>
      <c r="F69" s="1134">
        <v>9432.4515707487008</v>
      </c>
      <c r="G69" s="157">
        <v>0.48666412939310877</v>
      </c>
      <c r="H69" s="184">
        <v>2.1990725634475527E-2</v>
      </c>
      <c r="I69" s="4"/>
      <c r="J69" s="4"/>
    </row>
    <row r="70" spans="1:10" x14ac:dyDescent="0.3">
      <c r="A70" s="15" t="s">
        <v>1165</v>
      </c>
      <c r="B70" s="96" t="s">
        <v>842</v>
      </c>
      <c r="C70" s="1132">
        <v>34.10032871785554</v>
      </c>
      <c r="D70" s="157">
        <v>2.5256790300376579E-2</v>
      </c>
      <c r="E70" s="157">
        <v>0.34093618665119474</v>
      </c>
      <c r="F70" s="1134">
        <v>33.723794452436756</v>
      </c>
      <c r="G70" s="157">
        <v>9.9109859686640003E-3</v>
      </c>
      <c r="H70" s="184">
        <v>4.3030249854044864E-4</v>
      </c>
      <c r="I70" s="4"/>
      <c r="J70" s="4"/>
    </row>
    <row r="71" spans="1:10" ht="15" x14ac:dyDescent="0.3">
      <c r="A71" s="15" t="s">
        <v>1165</v>
      </c>
      <c r="B71" s="96" t="s">
        <v>389</v>
      </c>
      <c r="C71" s="1132">
        <v>9036.5871102317178</v>
      </c>
      <c r="D71" s="1134">
        <v>6.6930494295997933</v>
      </c>
      <c r="E71" s="1134">
        <v>90.348089462566605</v>
      </c>
      <c r="F71" s="1134">
        <v>8936.8055298957406</v>
      </c>
      <c r="G71" s="1134">
        <v>2.6264112816959599</v>
      </c>
      <c r="H71" s="184">
        <v>0.1140301621132189</v>
      </c>
      <c r="I71" s="4"/>
      <c r="J71" s="4"/>
    </row>
    <row r="72" spans="1:10" x14ac:dyDescent="0.3">
      <c r="A72" s="15" t="s">
        <v>1166</v>
      </c>
      <c r="B72" s="96" t="s">
        <v>842</v>
      </c>
      <c r="C72" s="156">
        <v>2.9248367346938781E-2</v>
      </c>
      <c r="D72" s="157">
        <v>2.7299999999999998E-3</v>
      </c>
      <c r="E72" s="157">
        <v>4.0000000000000002E-4</v>
      </c>
      <c r="F72" s="157">
        <v>2.5918367346938778E-2</v>
      </c>
      <c r="G72" s="157">
        <v>2.0000000000000001E-4</v>
      </c>
      <c r="H72" s="638" t="s">
        <v>82</v>
      </c>
      <c r="I72" s="4"/>
      <c r="J72" s="4"/>
    </row>
    <row r="73" spans="1:10" ht="15" x14ac:dyDescent="0.3">
      <c r="A73" s="15" t="s">
        <v>1166</v>
      </c>
      <c r="B73" s="96" t="s">
        <v>389</v>
      </c>
      <c r="C73" s="1132">
        <v>687.33663265306132</v>
      </c>
      <c r="D73" s="1134">
        <v>64.155000000000001</v>
      </c>
      <c r="E73" s="1134">
        <v>9.4</v>
      </c>
      <c r="F73" s="1134">
        <v>609.08163265306132</v>
      </c>
      <c r="G73" s="1134">
        <v>4.7</v>
      </c>
      <c r="H73" s="638" t="s">
        <v>82</v>
      </c>
      <c r="I73" s="4"/>
      <c r="J73" s="4"/>
    </row>
    <row r="74" spans="1:10" x14ac:dyDescent="0.3">
      <c r="A74" s="137" t="s">
        <v>215</v>
      </c>
      <c r="B74" s="96" t="s">
        <v>133</v>
      </c>
      <c r="C74" s="1137">
        <v>0.98769240142005488</v>
      </c>
      <c r="D74" s="639">
        <v>0</v>
      </c>
      <c r="E74" s="639">
        <v>0</v>
      </c>
      <c r="F74" s="180">
        <v>0.99948213535918218</v>
      </c>
      <c r="G74" s="639">
        <v>0</v>
      </c>
      <c r="H74" s="640">
        <v>0</v>
      </c>
      <c r="I74" s="4"/>
      <c r="J74" s="4"/>
    </row>
    <row r="75" spans="1:10" x14ac:dyDescent="0.3">
      <c r="A75" s="137" t="s">
        <v>216</v>
      </c>
      <c r="B75" s="96" t="s">
        <v>133</v>
      </c>
      <c r="C75" s="1137">
        <v>0.97779697240038554</v>
      </c>
      <c r="D75" s="639">
        <v>0</v>
      </c>
      <c r="E75" s="639">
        <v>0</v>
      </c>
      <c r="F75" s="180">
        <v>0.98946858811243354</v>
      </c>
      <c r="G75" s="639">
        <v>0</v>
      </c>
      <c r="H75" s="640">
        <v>0</v>
      </c>
      <c r="I75" s="4"/>
      <c r="J75" s="4"/>
    </row>
    <row r="76" spans="1:10" ht="15" x14ac:dyDescent="0.3">
      <c r="A76" s="137" t="s">
        <v>217</v>
      </c>
      <c r="B76" s="96" t="s">
        <v>389</v>
      </c>
      <c r="C76" s="1132">
        <v>1314897.3418267672</v>
      </c>
      <c r="D76" s="157">
        <v>0</v>
      </c>
      <c r="E76" s="157">
        <v>0</v>
      </c>
      <c r="F76" s="1134">
        <v>1314897.3418267672</v>
      </c>
      <c r="G76" s="157">
        <v>0</v>
      </c>
      <c r="H76" s="184">
        <v>0</v>
      </c>
      <c r="I76" s="4"/>
      <c r="J76" s="4"/>
    </row>
    <row r="77" spans="1:10" ht="16.2" x14ac:dyDescent="0.3">
      <c r="A77" s="137" t="s">
        <v>1167</v>
      </c>
      <c r="B77" s="96" t="s">
        <v>389</v>
      </c>
      <c r="C77" s="1131">
        <f>C78+C79+C81</f>
        <v>30756.039870121571</v>
      </c>
      <c r="D77" s="1133">
        <f t="shared" ref="D77:H77" si="0">D78+D79+D81</f>
        <v>2346.8628252205772</v>
      </c>
      <c r="E77" s="1133">
        <f t="shared" si="0"/>
        <v>2957.1525388199998</v>
      </c>
      <c r="F77" s="1133">
        <f t="shared" si="0"/>
        <v>4396.89562148</v>
      </c>
      <c r="G77" s="1133">
        <f t="shared" si="0"/>
        <v>20247.091032929995</v>
      </c>
      <c r="H77" s="1135">
        <f t="shared" si="0"/>
        <v>808.03785167099329</v>
      </c>
      <c r="I77" s="4"/>
      <c r="J77" s="4"/>
    </row>
    <row r="78" spans="1:10" ht="16.2" x14ac:dyDescent="0.3">
      <c r="A78" s="15" t="s">
        <v>1168</v>
      </c>
      <c r="B78" s="96" t="s">
        <v>389</v>
      </c>
      <c r="C78" s="1132">
        <v>19945.281833129997</v>
      </c>
      <c r="D78" s="1134">
        <v>0</v>
      </c>
      <c r="E78" s="1134">
        <v>0</v>
      </c>
      <c r="F78" s="1134">
        <v>0</v>
      </c>
      <c r="G78" s="1134">
        <v>19945.281833129997</v>
      </c>
      <c r="H78" s="1136">
        <v>0</v>
      </c>
      <c r="I78" s="4"/>
      <c r="J78" s="4"/>
    </row>
    <row r="79" spans="1:10" ht="16.2" x14ac:dyDescent="0.3">
      <c r="A79" s="15" t="s">
        <v>1169</v>
      </c>
      <c r="B79" s="96" t="s">
        <v>389</v>
      </c>
      <c r="C79" s="1132">
        <v>10241.65443320502</v>
      </c>
      <c r="D79" s="1134">
        <v>2346.8628252205772</v>
      </c>
      <c r="E79" s="1134">
        <v>2957.1525388199998</v>
      </c>
      <c r="F79" s="1134">
        <v>4396.89562148</v>
      </c>
      <c r="G79" s="1134">
        <v>301.80919979999993</v>
      </c>
      <c r="H79" s="1136">
        <v>238.93424788444085</v>
      </c>
      <c r="I79" s="4"/>
      <c r="J79" s="4"/>
    </row>
    <row r="80" spans="1:10" ht="16.2" x14ac:dyDescent="0.3">
      <c r="A80" s="15" t="s">
        <v>1170</v>
      </c>
      <c r="B80" s="96" t="s">
        <v>389</v>
      </c>
      <c r="C80" s="1132">
        <v>8868.2763054958232</v>
      </c>
      <c r="D80" s="1134">
        <v>3886.3541767244487</v>
      </c>
      <c r="E80" s="1134">
        <v>2643.2578549999998</v>
      </c>
      <c r="F80" s="1134">
        <v>1886.297829510632</v>
      </c>
      <c r="G80" s="1134">
        <v>298.21704000000005</v>
      </c>
      <c r="H80" s="1136">
        <v>154.14940426074173</v>
      </c>
      <c r="I80" s="4"/>
      <c r="J80" s="4"/>
    </row>
    <row r="81" spans="1:10" ht="15" x14ac:dyDescent="0.3">
      <c r="A81" s="183" t="s">
        <v>409</v>
      </c>
      <c r="B81" s="96" t="s">
        <v>389</v>
      </c>
      <c r="C81" s="1138">
        <v>569.10360378655241</v>
      </c>
      <c r="D81" s="1139"/>
      <c r="E81" s="1139"/>
      <c r="F81" s="1139"/>
      <c r="G81" s="1139"/>
      <c r="H81" s="1140">
        <v>569.10360378655241</v>
      </c>
      <c r="I81" s="4"/>
      <c r="J81" s="4"/>
    </row>
    <row r="82" spans="1:10" x14ac:dyDescent="0.3">
      <c r="A82" s="1035" t="s">
        <v>1386</v>
      </c>
      <c r="B82" s="1035"/>
      <c r="C82" s="1035"/>
      <c r="D82" s="1035"/>
      <c r="E82" s="1035"/>
      <c r="F82" s="1035"/>
      <c r="G82" s="1035"/>
      <c r="H82" s="1036"/>
      <c r="I82" s="4"/>
      <c r="J82" s="4"/>
    </row>
    <row r="83" spans="1:10" x14ac:dyDescent="0.3">
      <c r="A83" s="1007" t="s">
        <v>1387</v>
      </c>
      <c r="B83" s="1007"/>
      <c r="C83" s="1007"/>
      <c r="D83" s="1007"/>
      <c r="E83" s="1007"/>
      <c r="F83" s="1007"/>
      <c r="G83" s="1007"/>
      <c r="H83" s="1008"/>
      <c r="I83" s="4"/>
      <c r="J83" s="4"/>
    </row>
    <row r="84" spans="1:10" x14ac:dyDescent="0.3">
      <c r="A84" s="1007" t="s">
        <v>1388</v>
      </c>
      <c r="B84" s="1007"/>
      <c r="C84" s="1007"/>
      <c r="D84" s="1007"/>
      <c r="E84" s="1007"/>
      <c r="F84" s="1007"/>
      <c r="G84" s="1007"/>
      <c r="H84" s="1008"/>
      <c r="I84" s="4"/>
      <c r="J84" s="4"/>
    </row>
    <row r="85" spans="1:10" x14ac:dyDescent="0.3">
      <c r="A85" s="1007" t="s">
        <v>1389</v>
      </c>
      <c r="B85" s="1007"/>
      <c r="C85" s="1007"/>
      <c r="D85" s="1007"/>
      <c r="E85" s="1007"/>
      <c r="F85" s="1007"/>
      <c r="G85" s="1007"/>
      <c r="H85" s="1008"/>
      <c r="I85" s="4"/>
      <c r="J85" s="4"/>
    </row>
    <row r="86" spans="1:10" x14ac:dyDescent="0.3">
      <c r="A86" s="1005" t="s">
        <v>1390</v>
      </c>
      <c r="B86" s="1005"/>
      <c r="C86" s="1005"/>
      <c r="D86" s="1005"/>
      <c r="E86" s="1005"/>
      <c r="F86" s="1005"/>
      <c r="G86" s="1005"/>
      <c r="H86" s="1006"/>
      <c r="I86" s="4"/>
      <c r="J86" s="4"/>
    </row>
    <row r="87" spans="1:10" x14ac:dyDescent="0.3">
      <c r="A87" s="1005" t="s">
        <v>1475</v>
      </c>
      <c r="B87" s="1005"/>
      <c r="C87" s="1005"/>
      <c r="D87" s="1005"/>
      <c r="E87" s="1005"/>
      <c r="F87" s="1005"/>
      <c r="G87" s="1005"/>
      <c r="H87" s="1006"/>
      <c r="I87" s="4"/>
      <c r="J87" s="4"/>
    </row>
    <row r="88" spans="1:10" ht="25.2" customHeight="1" x14ac:dyDescent="0.3">
      <c r="A88" s="1089" t="s">
        <v>1476</v>
      </c>
      <c r="B88" s="1089"/>
      <c r="C88" s="1089"/>
      <c r="D88" s="1089"/>
      <c r="E88" s="1089"/>
      <c r="F88" s="1089"/>
      <c r="G88" s="1157"/>
      <c r="H88" s="1141"/>
      <c r="I88" s="4"/>
      <c r="J88" s="4"/>
    </row>
    <row r="89" spans="1:10" x14ac:dyDescent="0.3">
      <c r="A89" s="664" t="s">
        <v>47</v>
      </c>
      <c r="B89" s="665" t="s">
        <v>130</v>
      </c>
      <c r="C89" s="666" t="s">
        <v>129</v>
      </c>
      <c r="D89" s="666" t="s">
        <v>107</v>
      </c>
      <c r="E89" s="666" t="s">
        <v>108</v>
      </c>
      <c r="F89" s="666" t="s">
        <v>109</v>
      </c>
      <c r="G89" s="666" t="s">
        <v>319</v>
      </c>
      <c r="H89" s="667" t="s">
        <v>388</v>
      </c>
      <c r="I89" s="4"/>
      <c r="J89" s="4"/>
    </row>
    <row r="90" spans="1:10" ht="16.2" x14ac:dyDescent="0.3">
      <c r="A90" s="137" t="s">
        <v>1171</v>
      </c>
      <c r="B90" s="96"/>
      <c r="C90" s="661">
        <v>612188.78769709123</v>
      </c>
      <c r="D90" s="662"/>
      <c r="E90" s="662"/>
      <c r="F90" s="662"/>
      <c r="G90" s="662"/>
      <c r="H90" s="663"/>
      <c r="I90" s="350"/>
      <c r="J90" s="4"/>
    </row>
    <row r="91" spans="1:10" ht="16.2" x14ac:dyDescent="0.3">
      <c r="A91" s="15" t="s">
        <v>1172</v>
      </c>
      <c r="B91" s="96"/>
      <c r="C91" s="659">
        <v>47951.493445664863</v>
      </c>
      <c r="D91" s="181"/>
      <c r="E91" s="181"/>
      <c r="F91" s="181"/>
      <c r="G91" s="181"/>
      <c r="H91" s="182"/>
      <c r="I91" s="4"/>
      <c r="J91" s="4"/>
    </row>
    <row r="92" spans="1:10" ht="16.2" x14ac:dyDescent="0.3">
      <c r="A92" s="15" t="s">
        <v>1173</v>
      </c>
      <c r="B92" s="96"/>
      <c r="C92" s="659">
        <v>123248.46788140079</v>
      </c>
      <c r="D92" s="181"/>
      <c r="E92" s="181"/>
      <c r="F92" s="181"/>
      <c r="G92" s="181"/>
      <c r="H92" s="182"/>
      <c r="I92" s="4"/>
      <c r="J92" s="4"/>
    </row>
    <row r="93" spans="1:10" ht="16.2" x14ac:dyDescent="0.3">
      <c r="A93" s="15" t="s">
        <v>1181</v>
      </c>
      <c r="B93" s="96"/>
      <c r="C93" s="659">
        <v>269979.75016052212</v>
      </c>
      <c r="D93" s="181"/>
      <c r="E93" s="181"/>
      <c r="F93" s="181"/>
      <c r="G93" s="181"/>
      <c r="H93" s="182"/>
      <c r="I93" s="4"/>
      <c r="J93" s="4"/>
    </row>
    <row r="94" spans="1:10" ht="16.2" x14ac:dyDescent="0.3">
      <c r="A94" s="14" t="s">
        <v>1174</v>
      </c>
      <c r="B94" s="14"/>
      <c r="C94" s="660" t="s">
        <v>82</v>
      </c>
      <c r="D94" s="181"/>
      <c r="E94" s="181"/>
      <c r="F94" s="181"/>
      <c r="G94" s="181"/>
      <c r="H94" s="182"/>
      <c r="I94" s="4"/>
      <c r="J94" s="4"/>
    </row>
    <row r="95" spans="1:10" ht="16.2" x14ac:dyDescent="0.3">
      <c r="A95" s="15" t="s">
        <v>1175</v>
      </c>
      <c r="B95" s="96"/>
      <c r="C95" s="659">
        <v>152.93709736495896</v>
      </c>
      <c r="D95" s="181"/>
      <c r="E95" s="181"/>
      <c r="F95" s="181"/>
      <c r="G95" s="181"/>
      <c r="H95" s="182"/>
      <c r="I95" s="4"/>
      <c r="J95" s="4"/>
    </row>
    <row r="96" spans="1:10" ht="16.2" x14ac:dyDescent="0.3">
      <c r="A96" s="15" t="s">
        <v>1176</v>
      </c>
      <c r="B96" s="96"/>
      <c r="C96" s="659">
        <v>1862.8680910021355</v>
      </c>
      <c r="D96" s="181"/>
      <c r="E96" s="181"/>
      <c r="F96" s="181"/>
      <c r="G96" s="181"/>
      <c r="H96" s="182"/>
      <c r="I96" s="4"/>
      <c r="J96" s="4"/>
    </row>
    <row r="97" spans="1:10" ht="16.2" x14ac:dyDescent="0.3">
      <c r="A97" s="15" t="s">
        <v>1177</v>
      </c>
      <c r="B97" s="96"/>
      <c r="C97" s="659">
        <v>363.34994234503785</v>
      </c>
      <c r="D97" s="181"/>
      <c r="E97" s="181"/>
      <c r="F97" s="181"/>
      <c r="G97" s="181"/>
      <c r="H97" s="182"/>
      <c r="I97" s="4"/>
      <c r="J97" s="4"/>
    </row>
    <row r="98" spans="1:10" x14ac:dyDescent="0.3">
      <c r="A98" s="14" t="s">
        <v>218</v>
      </c>
      <c r="B98" s="14"/>
      <c r="C98" s="660" t="s">
        <v>82</v>
      </c>
      <c r="D98" s="181"/>
      <c r="E98" s="181"/>
      <c r="F98" s="181"/>
      <c r="G98" s="181"/>
      <c r="H98" s="182"/>
      <c r="I98" s="4"/>
      <c r="J98" s="4"/>
    </row>
    <row r="99" spans="1:10" x14ac:dyDescent="0.3">
      <c r="A99" s="14" t="s">
        <v>219</v>
      </c>
      <c r="B99" s="14"/>
      <c r="C99" s="660" t="s">
        <v>82</v>
      </c>
      <c r="D99" s="181"/>
      <c r="E99" s="181"/>
      <c r="F99" s="181"/>
      <c r="G99" s="181"/>
      <c r="H99" s="182"/>
      <c r="I99" s="4"/>
      <c r="J99" s="4"/>
    </row>
    <row r="100" spans="1:10" x14ac:dyDescent="0.3">
      <c r="A100" s="14" t="s">
        <v>220</v>
      </c>
      <c r="B100" s="14"/>
      <c r="C100" s="660" t="s">
        <v>82</v>
      </c>
      <c r="D100" s="181"/>
      <c r="E100" s="181"/>
      <c r="F100" s="181"/>
      <c r="G100" s="181"/>
      <c r="H100" s="182"/>
      <c r="I100" s="4"/>
      <c r="J100" s="4"/>
    </row>
    <row r="101" spans="1:10" x14ac:dyDescent="0.3">
      <c r="A101" s="14" t="s">
        <v>221</v>
      </c>
      <c r="B101" s="14"/>
      <c r="C101" s="660" t="s">
        <v>82</v>
      </c>
      <c r="D101" s="181"/>
      <c r="E101" s="181"/>
      <c r="F101" s="181"/>
      <c r="G101" s="181"/>
      <c r="H101" s="182"/>
      <c r="I101" s="4"/>
      <c r="J101" s="4"/>
    </row>
    <row r="102" spans="1:10" x14ac:dyDescent="0.3">
      <c r="A102" s="14" t="s">
        <v>222</v>
      </c>
      <c r="B102" s="14"/>
      <c r="C102" s="660" t="s">
        <v>82</v>
      </c>
      <c r="D102" s="181"/>
      <c r="E102" s="181"/>
      <c r="F102" s="181"/>
      <c r="G102" s="181"/>
      <c r="H102" s="182"/>
      <c r="I102" s="4"/>
      <c r="J102" s="4"/>
    </row>
    <row r="103" spans="1:10" x14ac:dyDescent="0.3">
      <c r="A103" s="14" t="s">
        <v>223</v>
      </c>
      <c r="B103" s="14"/>
      <c r="C103" s="660" t="s">
        <v>82</v>
      </c>
      <c r="D103" s="181"/>
      <c r="E103" s="181"/>
      <c r="F103" s="181"/>
      <c r="G103" s="181"/>
      <c r="H103" s="182"/>
      <c r="I103" s="4"/>
      <c r="J103" s="4"/>
    </row>
    <row r="104" spans="1:10" x14ac:dyDescent="0.3">
      <c r="A104" s="14" t="s">
        <v>224</v>
      </c>
      <c r="B104" s="14"/>
      <c r="C104" s="660" t="s">
        <v>82</v>
      </c>
      <c r="D104" s="181"/>
      <c r="E104" s="181"/>
      <c r="F104" s="181"/>
      <c r="G104" s="181"/>
      <c r="H104" s="182"/>
      <c r="I104" s="4"/>
      <c r="J104" s="4"/>
    </row>
    <row r="105" spans="1:10" ht="16.2" x14ac:dyDescent="0.3">
      <c r="A105" s="15" t="s">
        <v>1178</v>
      </c>
      <c r="B105" s="96"/>
      <c r="C105" s="659">
        <v>168629.92107879132</v>
      </c>
      <c r="D105" s="181"/>
      <c r="E105" s="181"/>
      <c r="F105" s="181"/>
      <c r="G105" s="181"/>
      <c r="H105" s="182"/>
      <c r="I105" s="4"/>
      <c r="J105" s="4"/>
    </row>
    <row r="106" spans="1:10" ht="14.4" customHeight="1" x14ac:dyDescent="0.3">
      <c r="A106" s="1047" t="s">
        <v>1391</v>
      </c>
      <c r="B106" s="1047"/>
      <c r="C106" s="1047"/>
      <c r="D106" s="1047"/>
      <c r="E106" s="1047"/>
      <c r="F106" s="1047"/>
      <c r="G106" s="1047"/>
      <c r="H106" s="1048"/>
      <c r="I106" s="752"/>
      <c r="J106" s="752"/>
    </row>
    <row r="107" spans="1:10" ht="23.4" customHeight="1" x14ac:dyDescent="0.3">
      <c r="A107" s="1049" t="s">
        <v>1179</v>
      </c>
      <c r="B107" s="1049"/>
      <c r="C107" s="1049"/>
      <c r="D107" s="1049"/>
      <c r="E107" s="1049"/>
      <c r="F107" s="1049"/>
      <c r="G107" s="1049"/>
      <c r="H107" s="1050"/>
      <c r="I107" s="755"/>
      <c r="J107" s="755"/>
    </row>
    <row r="108" spans="1:10" x14ac:dyDescent="0.3">
      <c r="A108" s="1049" t="s">
        <v>1392</v>
      </c>
      <c r="B108" s="1049"/>
      <c r="C108" s="1049"/>
      <c r="D108" s="1049"/>
      <c r="E108" s="1049"/>
      <c r="F108" s="1049"/>
      <c r="G108" s="1049"/>
      <c r="H108" s="1050"/>
      <c r="I108" s="756"/>
      <c r="J108" s="756"/>
    </row>
    <row r="109" spans="1:10" ht="25.2" customHeight="1" x14ac:dyDescent="0.3">
      <c r="A109" s="1049" t="s">
        <v>1186</v>
      </c>
      <c r="B109" s="1049"/>
      <c r="C109" s="1049"/>
      <c r="D109" s="1049"/>
      <c r="E109" s="1049"/>
      <c r="F109" s="1049"/>
      <c r="G109" s="1049"/>
      <c r="H109" s="1050"/>
      <c r="I109" s="755"/>
      <c r="J109" s="755"/>
    </row>
    <row r="110" spans="1:10" x14ac:dyDescent="0.3">
      <c r="A110" s="1049" t="s">
        <v>1180</v>
      </c>
      <c r="B110" s="1049"/>
      <c r="C110" s="1049"/>
      <c r="D110" s="1049"/>
      <c r="E110" s="1049"/>
      <c r="F110" s="1049"/>
      <c r="G110" s="1049"/>
      <c r="H110" s="1050"/>
      <c r="I110" s="756"/>
      <c r="J110" s="756"/>
    </row>
    <row r="111" spans="1:10" x14ac:dyDescent="0.3">
      <c r="A111" s="1049" t="s">
        <v>1393</v>
      </c>
      <c r="B111" s="1049"/>
      <c r="C111" s="1049"/>
      <c r="D111" s="1049"/>
      <c r="E111" s="1049"/>
      <c r="F111" s="1049"/>
      <c r="G111" s="1049"/>
      <c r="H111" s="1050"/>
      <c r="I111" s="756"/>
      <c r="J111" s="756"/>
    </row>
    <row r="112" spans="1:10" x14ac:dyDescent="0.3">
      <c r="A112" s="1049" t="s">
        <v>1187</v>
      </c>
      <c r="B112" s="1049"/>
      <c r="C112" s="1049"/>
      <c r="D112" s="1049"/>
      <c r="E112" s="1049"/>
      <c r="F112" s="1049"/>
      <c r="G112" s="1049"/>
      <c r="H112" s="1050"/>
      <c r="I112" s="755"/>
      <c r="J112" s="755"/>
    </row>
    <row r="113" spans="1:10" ht="23.4" customHeight="1" x14ac:dyDescent="0.3">
      <c r="A113" s="1049" t="s">
        <v>1394</v>
      </c>
      <c r="B113" s="1049"/>
      <c r="C113" s="1049"/>
      <c r="D113" s="1049"/>
      <c r="E113" s="1049"/>
      <c r="F113" s="1049"/>
      <c r="G113" s="1049"/>
      <c r="H113" s="1050"/>
      <c r="I113" s="756"/>
      <c r="J113" s="756"/>
    </row>
    <row r="114" spans="1:10" x14ac:dyDescent="0.3">
      <c r="A114" s="1052" t="s">
        <v>1395</v>
      </c>
      <c r="B114" s="1052"/>
      <c r="C114" s="1052"/>
      <c r="D114" s="1052"/>
      <c r="E114" s="1052"/>
      <c r="F114" s="1052"/>
      <c r="G114" s="1052"/>
      <c r="H114" s="1053"/>
      <c r="I114" s="756"/>
      <c r="J114" s="756"/>
    </row>
    <row r="115" spans="1:10" x14ac:dyDescent="0.3">
      <c r="A115" s="1051"/>
      <c r="B115" s="1051"/>
      <c r="C115" s="1051"/>
      <c r="D115" s="1051"/>
      <c r="E115" s="1051"/>
      <c r="F115" s="1051"/>
      <c r="G115" s="1051"/>
      <c r="H115" s="1051"/>
      <c r="I115" s="4"/>
      <c r="J115" s="4"/>
    </row>
    <row r="116" spans="1:10" ht="16.2" thickBot="1" x14ac:dyDescent="0.4">
      <c r="A116" s="93" t="s">
        <v>1182</v>
      </c>
      <c r="B116" s="139"/>
      <c r="C116" s="140"/>
      <c r="D116" s="4"/>
      <c r="E116" s="4"/>
      <c r="F116" s="4"/>
      <c r="G116" s="4"/>
      <c r="H116" s="4"/>
      <c r="I116" s="4"/>
      <c r="J116" s="4"/>
    </row>
    <row r="117" spans="1:10" x14ac:dyDescent="0.3">
      <c r="A117" s="161" t="s">
        <v>227</v>
      </c>
      <c r="B117" s="82" t="s">
        <v>130</v>
      </c>
      <c r="C117" s="95" t="s">
        <v>129</v>
      </c>
      <c r="D117" s="95" t="s">
        <v>107</v>
      </c>
      <c r="E117" s="95" t="s">
        <v>108</v>
      </c>
      <c r="F117" s="95" t="s">
        <v>109</v>
      </c>
      <c r="G117" s="95" t="s">
        <v>319</v>
      </c>
      <c r="H117" s="103" t="s">
        <v>388</v>
      </c>
      <c r="I117" s="498"/>
      <c r="J117" s="498"/>
    </row>
    <row r="118" spans="1:10" x14ac:dyDescent="0.3">
      <c r="A118" s="137" t="s">
        <v>1183</v>
      </c>
      <c r="B118" s="96" t="s">
        <v>151</v>
      </c>
      <c r="C118" s="162">
        <v>299</v>
      </c>
      <c r="D118" s="157">
        <v>0.43</v>
      </c>
      <c r="E118" s="164">
        <v>13</v>
      </c>
      <c r="F118" s="164">
        <v>285</v>
      </c>
      <c r="G118" s="158">
        <v>0.22</v>
      </c>
      <c r="H118" s="184">
        <v>5.8999999999999999E-3</v>
      </c>
      <c r="I118" s="4"/>
      <c r="J118" s="4"/>
    </row>
    <row r="119" spans="1:10" x14ac:dyDescent="0.3">
      <c r="A119" s="137" t="s">
        <v>324</v>
      </c>
      <c r="B119" s="96" t="s">
        <v>151</v>
      </c>
      <c r="C119" s="162">
        <v>796</v>
      </c>
      <c r="D119" s="1142">
        <v>3.4</v>
      </c>
      <c r="E119" s="1142">
        <v>335</v>
      </c>
      <c r="F119" s="1142">
        <v>457</v>
      </c>
      <c r="G119" s="1142">
        <v>1.2</v>
      </c>
      <c r="H119" s="184">
        <v>1.7999999999999999E-2</v>
      </c>
      <c r="I119" s="350"/>
      <c r="J119" s="4"/>
    </row>
    <row r="120" spans="1:10" ht="16.2" x14ac:dyDescent="0.3">
      <c r="A120" s="15" t="s">
        <v>1185</v>
      </c>
      <c r="B120" s="96" t="s">
        <v>133</v>
      </c>
      <c r="C120" s="674">
        <v>0.153</v>
      </c>
      <c r="D120" s="122">
        <v>0.374</v>
      </c>
      <c r="E120" s="122">
        <v>0</v>
      </c>
      <c r="F120" s="122">
        <v>0.26100000000000001</v>
      </c>
      <c r="G120" s="122">
        <v>1</v>
      </c>
      <c r="H120" s="675">
        <v>1</v>
      </c>
      <c r="I120" s="350"/>
      <c r="J120" s="4"/>
    </row>
    <row r="121" spans="1:10" x14ac:dyDescent="0.3">
      <c r="A121" s="137" t="s">
        <v>1184</v>
      </c>
      <c r="B121" s="96" t="s">
        <v>151</v>
      </c>
      <c r="C121" s="162">
        <v>94.952876228802339</v>
      </c>
      <c r="D121" s="157">
        <v>0.38277931697274253</v>
      </c>
      <c r="E121" s="163">
        <v>87.598545251764477</v>
      </c>
      <c r="F121" s="163">
        <v>6.9079747411452974</v>
      </c>
      <c r="G121" s="157">
        <v>6.3324039745513969E-2</v>
      </c>
      <c r="H121" s="184">
        <v>2.5287917431719562E-4</v>
      </c>
      <c r="I121" s="4"/>
      <c r="J121" s="4"/>
    </row>
    <row r="122" spans="1:10" ht="16.2" x14ac:dyDescent="0.3">
      <c r="A122" s="15" t="s">
        <v>1185</v>
      </c>
      <c r="B122" s="96" t="s">
        <v>133</v>
      </c>
      <c r="C122" s="674">
        <v>2.2169773342864848E-2</v>
      </c>
      <c r="D122" s="122">
        <v>0.38611048994079489</v>
      </c>
      <c r="E122" s="122">
        <v>0</v>
      </c>
      <c r="F122" s="122">
        <v>0.27413414013096143</v>
      </c>
      <c r="G122" s="122">
        <v>1</v>
      </c>
      <c r="H122" s="675">
        <v>1</v>
      </c>
      <c r="I122" s="4"/>
      <c r="J122" s="4"/>
    </row>
    <row r="123" spans="1:10" x14ac:dyDescent="0.3">
      <c r="A123" s="137" t="s">
        <v>326</v>
      </c>
      <c r="B123" s="96" t="s">
        <v>151</v>
      </c>
      <c r="C123" s="162">
        <v>27.706838175882815</v>
      </c>
      <c r="D123" s="157">
        <v>0.1833734736400012</v>
      </c>
      <c r="E123" s="157">
        <v>6.3582209006443229</v>
      </c>
      <c r="F123" s="157">
        <v>21.11166429370672</v>
      </c>
      <c r="G123" s="157">
        <v>5.2402410213749535E-2</v>
      </c>
      <c r="H123" s="184">
        <v>1.1770976780232402E-3</v>
      </c>
      <c r="I123" s="4"/>
      <c r="J123" s="4"/>
    </row>
    <row r="124" spans="1:10" ht="16.2" x14ac:dyDescent="0.3">
      <c r="A124" s="15" t="s">
        <v>1185</v>
      </c>
      <c r="B124" s="96" t="s">
        <v>133</v>
      </c>
      <c r="C124" s="674">
        <v>0.21800785821133881</v>
      </c>
      <c r="D124" s="122">
        <v>0.42219834080589314</v>
      </c>
      <c r="E124" s="122">
        <v>0</v>
      </c>
      <c r="F124" s="122">
        <v>0.27990730063302066</v>
      </c>
      <c r="G124" s="122">
        <v>1</v>
      </c>
      <c r="H124" s="675">
        <v>1</v>
      </c>
      <c r="I124" s="4"/>
      <c r="J124" s="4"/>
    </row>
    <row r="125" spans="1:10" x14ac:dyDescent="0.3">
      <c r="A125" s="137" t="s">
        <v>154</v>
      </c>
      <c r="B125" s="96" t="s">
        <v>151</v>
      </c>
      <c r="C125" s="676">
        <v>5.5999999999999995E-4</v>
      </c>
      <c r="D125" s="677">
        <v>3.9999999999999998E-6</v>
      </c>
      <c r="E125" s="677">
        <v>5.4000000000000001E-4</v>
      </c>
      <c r="F125" s="677">
        <v>1.5999999999999999E-5</v>
      </c>
      <c r="G125" s="677" t="s">
        <v>874</v>
      </c>
      <c r="H125" s="678" t="s">
        <v>874</v>
      </c>
      <c r="I125" s="4"/>
      <c r="J125" s="4"/>
    </row>
    <row r="126" spans="1:10" ht="16.2" x14ac:dyDescent="0.3">
      <c r="A126" s="15" t="s">
        <v>1185</v>
      </c>
      <c r="B126" s="96" t="s">
        <v>133</v>
      </c>
      <c r="C126" s="674">
        <v>3.4200000000000001E-2</v>
      </c>
      <c r="D126" s="122">
        <v>0.98899999999999999</v>
      </c>
      <c r="E126" s="122">
        <v>0</v>
      </c>
      <c r="F126" s="122">
        <v>0.95299999999999996</v>
      </c>
      <c r="G126" s="185" t="s">
        <v>82</v>
      </c>
      <c r="H126" s="186" t="s">
        <v>82</v>
      </c>
      <c r="I126" s="4"/>
      <c r="J126" s="4"/>
    </row>
    <row r="127" spans="1:10" x14ac:dyDescent="0.3">
      <c r="A127" s="137" t="s">
        <v>155</v>
      </c>
      <c r="B127" s="96" t="s">
        <v>151</v>
      </c>
      <c r="C127" s="679">
        <v>1.2999999999999999E-4</v>
      </c>
      <c r="D127" s="680">
        <v>2.0999999999999998E-6</v>
      </c>
      <c r="E127" s="680">
        <v>1.2E-4</v>
      </c>
      <c r="F127" s="680">
        <v>7.7000000000000008E-6</v>
      </c>
      <c r="G127" s="157">
        <v>0</v>
      </c>
      <c r="H127" s="753">
        <v>0</v>
      </c>
      <c r="I127" s="4"/>
      <c r="J127" s="4"/>
    </row>
    <row r="128" spans="1:10" ht="16.2" x14ac:dyDescent="0.3">
      <c r="A128" s="183" t="s">
        <v>1185</v>
      </c>
      <c r="B128" s="120" t="s">
        <v>133</v>
      </c>
      <c r="C128" s="357">
        <v>7.2969999999999993E-2</v>
      </c>
      <c r="D128" s="749">
        <v>0.98899999999999999</v>
      </c>
      <c r="E128" s="749">
        <v>0</v>
      </c>
      <c r="F128" s="749">
        <v>1</v>
      </c>
      <c r="G128" s="750" t="s">
        <v>82</v>
      </c>
      <c r="H128" s="754" t="s">
        <v>82</v>
      </c>
      <c r="I128" s="4"/>
      <c r="J128" s="4"/>
    </row>
    <row r="129" spans="1:12" ht="14.4" customHeight="1" x14ac:dyDescent="0.3">
      <c r="A129" s="1043" t="s">
        <v>1046</v>
      </c>
      <c r="B129" s="1043"/>
      <c r="C129" s="1043"/>
      <c r="D129" s="1043"/>
      <c r="E129" s="1043"/>
      <c r="F129" s="1043"/>
      <c r="G129" s="1043"/>
      <c r="H129" s="1044"/>
      <c r="I129" s="752"/>
      <c r="J129" s="752"/>
      <c r="K129" s="751"/>
      <c r="L129" s="751"/>
    </row>
    <row r="130" spans="1:12" ht="14.4" customHeight="1" x14ac:dyDescent="0.3">
      <c r="A130" s="1045" t="s">
        <v>1047</v>
      </c>
      <c r="B130" s="1045"/>
      <c r="C130" s="1045"/>
      <c r="D130" s="1045"/>
      <c r="E130" s="1045"/>
      <c r="F130" s="1045"/>
      <c r="G130" s="1045"/>
      <c r="H130" s="1046"/>
      <c r="I130" s="752"/>
      <c r="J130" s="752"/>
      <c r="K130" s="751"/>
      <c r="L130" s="751"/>
    </row>
    <row r="131" spans="1:12" x14ac:dyDescent="0.3">
      <c r="A131" s="4"/>
      <c r="B131" s="4"/>
      <c r="C131" s="4"/>
      <c r="D131" s="4"/>
      <c r="E131" s="4"/>
      <c r="F131" s="4"/>
      <c r="G131" s="4"/>
      <c r="H131" s="4"/>
      <c r="I131" s="4"/>
      <c r="J131" s="4"/>
    </row>
    <row r="132" spans="1:12" x14ac:dyDescent="0.3">
      <c r="A132" s="4"/>
      <c r="B132" s="4"/>
      <c r="C132" s="4"/>
      <c r="D132" s="4"/>
      <c r="E132" s="4"/>
      <c r="F132" s="4"/>
      <c r="G132" s="4"/>
      <c r="H132" s="4"/>
      <c r="I132" s="4"/>
      <c r="J132" s="4"/>
    </row>
    <row r="133" spans="1:12" x14ac:dyDescent="0.3">
      <c r="A133" s="4"/>
      <c r="B133" s="4"/>
      <c r="C133" s="4"/>
      <c r="D133" s="4"/>
      <c r="E133" s="4"/>
      <c r="F133" s="4"/>
      <c r="G133" s="4"/>
      <c r="H133" s="4"/>
      <c r="I133" s="4"/>
      <c r="J133" s="4"/>
    </row>
    <row r="134" spans="1:12" x14ac:dyDescent="0.3">
      <c r="A134" s="4"/>
      <c r="B134" s="4"/>
      <c r="C134" s="4"/>
      <c r="D134" s="4"/>
      <c r="E134" s="4"/>
      <c r="F134" s="4"/>
      <c r="G134" s="4"/>
      <c r="H134" s="4"/>
      <c r="I134" s="4"/>
      <c r="J134" s="4"/>
    </row>
  </sheetData>
  <sheetProtection algorithmName="SHA-512" hashValue="8PQ0cwDqQk11jHWQl7TvncmDLkXs/Kp9026p59FesyJMn1jGDaSffgOad0iGJlxOvr1fi6kfsxzxSsfQqfK/ow==" saltValue="1yzSOZBGrh8DU+GRQg/37g==" spinCount="100000" sheet="1" objects="1" scenarios="1" sort="0"/>
  <mergeCells count="30">
    <mergeCell ref="A129:H129"/>
    <mergeCell ref="A130:H130"/>
    <mergeCell ref="A106:H106"/>
    <mergeCell ref="A107:H107"/>
    <mergeCell ref="A108:H108"/>
    <mergeCell ref="A109:H109"/>
    <mergeCell ref="A110:H110"/>
    <mergeCell ref="A111:H111"/>
    <mergeCell ref="A112:H112"/>
    <mergeCell ref="A113:H113"/>
    <mergeCell ref="A115:H115"/>
    <mergeCell ref="A114:H114"/>
    <mergeCell ref="A86:H86"/>
    <mergeCell ref="A84:H84"/>
    <mergeCell ref="A85:H85"/>
    <mergeCell ref="A88:H88"/>
    <mergeCell ref="A87:H87"/>
    <mergeCell ref="A83:H83"/>
    <mergeCell ref="B2:H17"/>
    <mergeCell ref="A37:H37"/>
    <mergeCell ref="A60:H60"/>
    <mergeCell ref="A38:H38"/>
    <mergeCell ref="A39:H39"/>
    <mergeCell ref="A40:H40"/>
    <mergeCell ref="A41:H41"/>
    <mergeCell ref="A50:H50"/>
    <mergeCell ref="A52:H52"/>
    <mergeCell ref="A53:H53"/>
    <mergeCell ref="A82:H82"/>
    <mergeCell ref="A51:H51"/>
  </mergeCells>
  <hyperlinks>
    <hyperlink ref="A5" location="'Cover Page &amp; Directory'!A9" display="Go back to Directory" xr:uid="{DFDCA0A0-69F3-4510-9032-9DE973B28EF2}"/>
  </hyperlink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A441-4AA5-4B1C-AE34-58CD2D4179C4}">
  <sheetPr>
    <tabColor rgb="FF0075C9"/>
  </sheetPr>
  <dimension ref="A1:J66"/>
  <sheetViews>
    <sheetView workbookViewId="0">
      <selection activeCell="I1" sqref="I1"/>
    </sheetView>
  </sheetViews>
  <sheetFormatPr defaultRowHeight="14.4" x14ac:dyDescent="0.3"/>
  <cols>
    <col min="1" max="1" width="43.88671875" customWidth="1"/>
    <col min="2" max="2" width="21.44140625" customWidth="1"/>
    <col min="3" max="6" width="24.6640625" customWidth="1"/>
  </cols>
  <sheetData>
    <row r="1" spans="1:8" ht="15" x14ac:dyDescent="0.35">
      <c r="A1" s="61" t="s">
        <v>4</v>
      </c>
      <c r="B1" s="61"/>
      <c r="C1" s="4"/>
      <c r="D1" s="4"/>
      <c r="E1" s="10"/>
      <c r="F1" s="10"/>
      <c r="G1" s="13"/>
      <c r="H1" s="13"/>
    </row>
    <row r="2" spans="1:8" ht="15" customHeight="1" x14ac:dyDescent="0.35">
      <c r="A2" s="61" t="s">
        <v>1138</v>
      </c>
      <c r="B2" s="1001" t="s">
        <v>805</v>
      </c>
      <c r="C2" s="1002"/>
      <c r="D2" s="1002"/>
      <c r="E2" s="1002"/>
      <c r="F2" s="1002"/>
      <c r="G2" s="773"/>
      <c r="H2" s="773"/>
    </row>
    <row r="3" spans="1:8" ht="27" x14ac:dyDescent="0.3">
      <c r="A3" s="747">
        <v>2023</v>
      </c>
      <c r="B3" s="1001"/>
      <c r="C3" s="1002"/>
      <c r="D3" s="1002"/>
      <c r="E3" s="1002"/>
      <c r="F3" s="1002"/>
      <c r="G3" s="773"/>
      <c r="H3" s="773"/>
    </row>
    <row r="4" spans="1:8" ht="15" x14ac:dyDescent="0.3">
      <c r="A4" s="55" t="s">
        <v>81</v>
      </c>
      <c r="B4" s="1001"/>
      <c r="C4" s="1002"/>
      <c r="D4" s="1002"/>
      <c r="E4" s="1002"/>
      <c r="F4" s="1002"/>
      <c r="G4" s="773"/>
      <c r="H4" s="773"/>
    </row>
    <row r="5" spans="1:8" x14ac:dyDescent="0.3">
      <c r="A5" s="825" t="s">
        <v>456</v>
      </c>
      <c r="B5" s="1001"/>
      <c r="C5" s="1002"/>
      <c r="D5" s="1002"/>
      <c r="E5" s="1002"/>
      <c r="F5" s="1002"/>
      <c r="G5" s="773"/>
      <c r="H5" s="773"/>
    </row>
    <row r="6" spans="1:8" x14ac:dyDescent="0.3">
      <c r="A6" s="227"/>
      <c r="B6" s="1001"/>
      <c r="C6" s="1002"/>
      <c r="D6" s="1002"/>
      <c r="E6" s="1002"/>
      <c r="F6" s="1002"/>
      <c r="G6" s="773"/>
      <c r="H6" s="773"/>
    </row>
    <row r="7" spans="1:8" ht="15" x14ac:dyDescent="0.35">
      <c r="A7" s="61"/>
      <c r="B7" s="1001"/>
      <c r="C7" s="1002"/>
      <c r="D7" s="1002"/>
      <c r="E7" s="1002"/>
      <c r="F7" s="1002"/>
      <c r="G7" s="773"/>
      <c r="H7" s="773"/>
    </row>
    <row r="8" spans="1:8" x14ac:dyDescent="0.3">
      <c r="A8" s="4"/>
      <c r="B8" s="1001"/>
      <c r="C8" s="1002"/>
      <c r="D8" s="1002"/>
      <c r="E8" s="1002"/>
      <c r="F8" s="1002"/>
      <c r="G8" s="773"/>
      <c r="H8" s="773"/>
    </row>
    <row r="9" spans="1:8" ht="19.8" customHeight="1" x14ac:dyDescent="0.3">
      <c r="A9" s="4"/>
      <c r="B9" s="1001"/>
      <c r="C9" s="1002"/>
      <c r="D9" s="1002"/>
      <c r="E9" s="1002"/>
      <c r="F9" s="1002"/>
      <c r="G9" s="773"/>
      <c r="H9" s="773"/>
    </row>
    <row r="10" spans="1:8" ht="15.6" thickBot="1" x14ac:dyDescent="0.4">
      <c r="A10" s="93" t="s">
        <v>418</v>
      </c>
      <c r="B10" s="93"/>
      <c r="C10" s="193"/>
      <c r="D10" s="193"/>
      <c r="E10" s="193"/>
      <c r="F10" s="4"/>
      <c r="G10" s="94"/>
      <c r="H10" s="94"/>
    </row>
    <row r="11" spans="1:8" x14ac:dyDescent="0.3">
      <c r="A11" s="81" t="s">
        <v>49</v>
      </c>
      <c r="B11" s="82" t="s">
        <v>130</v>
      </c>
      <c r="C11" s="95" t="s">
        <v>107</v>
      </c>
      <c r="D11" s="95" t="s">
        <v>108</v>
      </c>
      <c r="E11" s="95" t="s">
        <v>109</v>
      </c>
      <c r="F11" s="103" t="s">
        <v>319</v>
      </c>
      <c r="G11" s="348"/>
      <c r="H11" s="94"/>
    </row>
    <row r="12" spans="1:8" ht="30.6" x14ac:dyDescent="0.3">
      <c r="A12" s="145" t="s">
        <v>419</v>
      </c>
      <c r="B12" s="96" t="s">
        <v>141</v>
      </c>
      <c r="C12" s="196">
        <v>0</v>
      </c>
      <c r="D12" s="196">
        <v>0</v>
      </c>
      <c r="E12" s="197">
        <v>0</v>
      </c>
      <c r="F12" s="198">
        <v>0</v>
      </c>
      <c r="G12" s="94"/>
      <c r="H12" s="94"/>
    </row>
    <row r="13" spans="1:8" x14ac:dyDescent="0.3">
      <c r="A13" s="142" t="s">
        <v>420</v>
      </c>
      <c r="B13" s="96" t="s">
        <v>1</v>
      </c>
      <c r="C13" s="199" t="s">
        <v>82</v>
      </c>
      <c r="D13" s="199" t="s">
        <v>82</v>
      </c>
      <c r="E13" s="200" t="s">
        <v>82</v>
      </c>
      <c r="F13" s="201" t="s">
        <v>82</v>
      </c>
      <c r="G13" s="94"/>
      <c r="H13" s="94"/>
    </row>
    <row r="14" spans="1:8" x14ac:dyDescent="0.3">
      <c r="A14" s="142" t="s">
        <v>421</v>
      </c>
      <c r="B14" s="96" t="s">
        <v>141</v>
      </c>
      <c r="C14" s="199" t="s">
        <v>82</v>
      </c>
      <c r="D14" s="199" t="s">
        <v>82</v>
      </c>
      <c r="E14" s="200" t="s">
        <v>82</v>
      </c>
      <c r="F14" s="201" t="s">
        <v>82</v>
      </c>
      <c r="G14" s="94"/>
      <c r="H14" s="94"/>
    </row>
    <row r="15" spans="1:8" ht="28.8" x14ac:dyDescent="0.3">
      <c r="A15" s="142" t="s">
        <v>422</v>
      </c>
      <c r="B15" s="96" t="s">
        <v>1</v>
      </c>
      <c r="C15" s="199" t="s">
        <v>82</v>
      </c>
      <c r="D15" s="199" t="s">
        <v>82</v>
      </c>
      <c r="E15" s="200" t="s">
        <v>82</v>
      </c>
      <c r="F15" s="201" t="s">
        <v>82</v>
      </c>
      <c r="G15" s="94"/>
      <c r="H15" s="94"/>
    </row>
    <row r="16" spans="1:8" x14ac:dyDescent="0.3">
      <c r="A16" s="145" t="s">
        <v>423</v>
      </c>
      <c r="B16" s="96" t="s">
        <v>1</v>
      </c>
      <c r="C16" s="199" t="s">
        <v>82</v>
      </c>
      <c r="D16" s="199" t="s">
        <v>82</v>
      </c>
      <c r="E16" s="200" t="s">
        <v>82</v>
      </c>
      <c r="F16" s="201" t="s">
        <v>82</v>
      </c>
      <c r="G16" s="94"/>
      <c r="H16" s="94"/>
    </row>
    <row r="17" spans="1:10" ht="16.2" x14ac:dyDescent="0.3">
      <c r="A17" s="145" t="s">
        <v>695</v>
      </c>
      <c r="B17" s="96" t="s">
        <v>141</v>
      </c>
      <c r="C17" s="354">
        <v>1</v>
      </c>
      <c r="D17" s="354">
        <v>0</v>
      </c>
      <c r="E17" s="355">
        <v>0</v>
      </c>
      <c r="F17" s="356">
        <v>0</v>
      </c>
      <c r="G17" s="94"/>
      <c r="H17" s="94"/>
    </row>
    <row r="18" spans="1:10" ht="15" x14ac:dyDescent="0.3">
      <c r="A18" s="142" t="s">
        <v>420</v>
      </c>
      <c r="B18" s="96" t="s">
        <v>1</v>
      </c>
      <c r="C18" s="558" t="s">
        <v>663</v>
      </c>
      <c r="D18" s="199" t="s">
        <v>82</v>
      </c>
      <c r="E18" s="200" t="s">
        <v>82</v>
      </c>
      <c r="F18" s="201" t="s">
        <v>82</v>
      </c>
      <c r="G18" s="94"/>
      <c r="H18" s="94"/>
      <c r="J18" s="557"/>
    </row>
    <row r="19" spans="1:10" x14ac:dyDescent="0.3">
      <c r="A19" s="142" t="s">
        <v>421</v>
      </c>
      <c r="B19" s="96" t="s">
        <v>141</v>
      </c>
      <c r="C19" s="558" t="s">
        <v>694</v>
      </c>
      <c r="D19" s="199" t="s">
        <v>82</v>
      </c>
      <c r="E19" s="200" t="s">
        <v>82</v>
      </c>
      <c r="F19" s="201" t="s">
        <v>82</v>
      </c>
      <c r="G19" s="94"/>
      <c r="H19" s="94"/>
    </row>
    <row r="20" spans="1:10" ht="28.8" x14ac:dyDescent="0.3">
      <c r="A20" s="142" t="s">
        <v>422</v>
      </c>
      <c r="B20" s="96" t="s">
        <v>1</v>
      </c>
      <c r="C20" s="558" t="s">
        <v>693</v>
      </c>
      <c r="D20" s="199" t="s">
        <v>82</v>
      </c>
      <c r="E20" s="200" t="s">
        <v>82</v>
      </c>
      <c r="F20" s="201" t="s">
        <v>82</v>
      </c>
      <c r="G20" s="94"/>
      <c r="H20" s="94"/>
    </row>
    <row r="21" spans="1:10" ht="14.4" customHeight="1" x14ac:dyDescent="0.3">
      <c r="A21" s="1035" t="s">
        <v>1371</v>
      </c>
      <c r="B21" s="1035"/>
      <c r="C21" s="1035"/>
      <c r="D21" s="1035"/>
      <c r="E21" s="1035"/>
      <c r="F21" s="1036"/>
      <c r="G21" s="94"/>
      <c r="H21" s="94"/>
    </row>
    <row r="22" spans="1:10" x14ac:dyDescent="0.3">
      <c r="A22" s="1054" t="s">
        <v>1372</v>
      </c>
      <c r="B22" s="1054"/>
      <c r="C22" s="1054"/>
      <c r="D22" s="1054"/>
      <c r="E22" s="1054"/>
      <c r="F22" s="1055"/>
      <c r="G22" s="94"/>
      <c r="H22" s="94"/>
    </row>
    <row r="23" spans="1:10" x14ac:dyDescent="0.3">
      <c r="A23" s="101"/>
      <c r="B23" s="101"/>
      <c r="C23" s="101"/>
      <c r="D23" s="101"/>
      <c r="E23" s="101"/>
      <c r="F23" s="101"/>
      <c r="G23" s="94"/>
      <c r="H23" s="94"/>
    </row>
    <row r="24" spans="1:10" ht="15.6" thickBot="1" x14ac:dyDescent="0.4">
      <c r="A24" s="93" t="s">
        <v>425</v>
      </c>
      <c r="B24" s="93"/>
      <c r="C24" s="193"/>
      <c r="D24" s="193"/>
      <c r="E24" s="193"/>
      <c r="F24" s="4"/>
      <c r="G24" s="94"/>
      <c r="H24" s="94"/>
    </row>
    <row r="25" spans="1:10" x14ac:dyDescent="0.3">
      <c r="A25" s="81" t="s">
        <v>157</v>
      </c>
      <c r="B25" s="82" t="s">
        <v>130</v>
      </c>
      <c r="C25" s="95" t="s">
        <v>107</v>
      </c>
      <c r="D25" s="95" t="s">
        <v>108</v>
      </c>
      <c r="E25" s="95" t="s">
        <v>109</v>
      </c>
      <c r="F25" s="103" t="s">
        <v>319</v>
      </c>
      <c r="G25" s="348"/>
      <c r="H25" s="94"/>
    </row>
    <row r="26" spans="1:10" ht="28.8" x14ac:dyDescent="0.3">
      <c r="A26" s="145" t="s">
        <v>426</v>
      </c>
      <c r="B26" s="96" t="s">
        <v>1</v>
      </c>
      <c r="C26" s="196" t="s">
        <v>120</v>
      </c>
      <c r="D26" s="196" t="s">
        <v>120</v>
      </c>
      <c r="E26" s="197" t="s">
        <v>120</v>
      </c>
      <c r="F26" s="198" t="s">
        <v>120</v>
      </c>
      <c r="G26" s="94"/>
      <c r="H26" s="94"/>
    </row>
    <row r="27" spans="1:10" ht="28.8" x14ac:dyDescent="0.3">
      <c r="A27" s="142" t="s">
        <v>427</v>
      </c>
      <c r="B27" s="96" t="s">
        <v>141</v>
      </c>
      <c r="C27" s="199" t="s">
        <v>82</v>
      </c>
      <c r="D27" s="199" t="s">
        <v>82</v>
      </c>
      <c r="E27" s="200" t="s">
        <v>82</v>
      </c>
      <c r="F27" s="201" t="s">
        <v>82</v>
      </c>
      <c r="G27" s="94"/>
      <c r="H27" s="94"/>
    </row>
    <row r="28" spans="1:10" ht="28.8" x14ac:dyDescent="0.3">
      <c r="A28" s="142" t="s">
        <v>428</v>
      </c>
      <c r="B28" s="96" t="s">
        <v>430</v>
      </c>
      <c r="C28" s="199" t="s">
        <v>82</v>
      </c>
      <c r="D28" s="199" t="s">
        <v>82</v>
      </c>
      <c r="E28" s="200" t="s">
        <v>82</v>
      </c>
      <c r="F28" s="201" t="s">
        <v>82</v>
      </c>
      <c r="G28" s="94"/>
      <c r="H28" s="94"/>
    </row>
    <row r="29" spans="1:10" ht="43.2" x14ac:dyDescent="0.3">
      <c r="A29" s="145" t="s">
        <v>429</v>
      </c>
      <c r="B29" s="96" t="s">
        <v>1</v>
      </c>
      <c r="C29" s="202" t="s">
        <v>120</v>
      </c>
      <c r="D29" s="202" t="s">
        <v>120</v>
      </c>
      <c r="E29" s="203" t="s">
        <v>120</v>
      </c>
      <c r="F29" s="204" t="s">
        <v>120</v>
      </c>
      <c r="G29" s="94"/>
      <c r="H29" s="94"/>
    </row>
    <row r="30" spans="1:10" x14ac:dyDescent="0.3">
      <c r="A30" s="1037" t="s">
        <v>989</v>
      </c>
      <c r="B30" s="1037"/>
      <c r="C30" s="1037"/>
      <c r="D30" s="1037"/>
      <c r="E30" s="1037"/>
      <c r="F30" s="1038"/>
      <c r="G30" s="94"/>
      <c r="H30" s="94"/>
    </row>
    <row r="31" spans="1:10" x14ac:dyDescent="0.3">
      <c r="A31" s="101"/>
      <c r="B31" s="101"/>
      <c r="C31" s="101"/>
      <c r="D31" s="101"/>
      <c r="E31" s="101"/>
      <c r="F31" s="101"/>
      <c r="G31" s="94"/>
      <c r="H31" s="94"/>
    </row>
    <row r="32" spans="1:10" ht="16.2" thickBot="1" x14ac:dyDescent="0.4">
      <c r="A32" s="757" t="s">
        <v>1189</v>
      </c>
      <c r="B32" s="757"/>
      <c r="C32" s="758"/>
      <c r="D32" s="758"/>
      <c r="E32" s="758"/>
      <c r="F32" s="758"/>
      <c r="G32" s="94"/>
      <c r="H32" s="94"/>
    </row>
    <row r="33" spans="1:8" ht="16.2" x14ac:dyDescent="0.3">
      <c r="A33" s="81" t="s">
        <v>410</v>
      </c>
      <c r="B33" s="82" t="s">
        <v>130</v>
      </c>
      <c r="C33" s="95" t="s">
        <v>107</v>
      </c>
      <c r="D33" s="95" t="s">
        <v>108</v>
      </c>
      <c r="E33" s="95" t="s">
        <v>109</v>
      </c>
      <c r="F33" s="103" t="s">
        <v>1446</v>
      </c>
      <c r="G33" s="94"/>
      <c r="H33" s="94"/>
    </row>
    <row r="34" spans="1:8" ht="30.6" x14ac:dyDescent="0.3">
      <c r="A34" s="759" t="s">
        <v>1190</v>
      </c>
      <c r="B34" s="760" t="s">
        <v>333</v>
      </c>
      <c r="C34" s="761">
        <v>1237.79</v>
      </c>
      <c r="D34" s="761">
        <v>18224</v>
      </c>
      <c r="E34" s="762">
        <v>30</v>
      </c>
      <c r="F34" s="763">
        <v>13.3</v>
      </c>
      <c r="G34" s="94"/>
      <c r="H34" s="94"/>
    </row>
    <row r="35" spans="1:8" x14ac:dyDescent="0.3">
      <c r="A35" s="764" t="s">
        <v>552</v>
      </c>
      <c r="B35" s="760" t="s">
        <v>333</v>
      </c>
      <c r="C35" s="765" t="s">
        <v>82</v>
      </c>
      <c r="D35" s="765" t="s">
        <v>82</v>
      </c>
      <c r="E35" s="766">
        <v>30</v>
      </c>
      <c r="F35" s="767" t="s">
        <v>82</v>
      </c>
      <c r="G35" s="94"/>
      <c r="H35" s="94"/>
    </row>
    <row r="36" spans="1:8" x14ac:dyDescent="0.3">
      <c r="A36" s="764" t="s">
        <v>411</v>
      </c>
      <c r="B36" s="760" t="s">
        <v>333</v>
      </c>
      <c r="C36" s="768">
        <v>897</v>
      </c>
      <c r="D36" s="765" t="s">
        <v>82</v>
      </c>
      <c r="E36" s="769" t="s">
        <v>82</v>
      </c>
      <c r="F36" s="770">
        <v>13.3</v>
      </c>
      <c r="G36" s="94"/>
      <c r="H36" s="94"/>
    </row>
    <row r="37" spans="1:8" x14ac:dyDescent="0.3">
      <c r="A37" s="764" t="s">
        <v>412</v>
      </c>
      <c r="B37" s="760" t="s">
        <v>333</v>
      </c>
      <c r="C37" s="768">
        <v>191</v>
      </c>
      <c r="D37" s="765" t="s">
        <v>82</v>
      </c>
      <c r="E37" s="769" t="s">
        <v>82</v>
      </c>
      <c r="F37" s="771" t="s">
        <v>82</v>
      </c>
      <c r="G37" s="94"/>
      <c r="H37" s="94"/>
    </row>
    <row r="38" spans="1:8" x14ac:dyDescent="0.3">
      <c r="A38" s="764" t="s">
        <v>377</v>
      </c>
      <c r="B38" s="760" t="s">
        <v>333</v>
      </c>
      <c r="C38" s="768">
        <v>150</v>
      </c>
      <c r="D38" s="765" t="s">
        <v>82</v>
      </c>
      <c r="E38" s="769" t="s">
        <v>82</v>
      </c>
      <c r="F38" s="771" t="s">
        <v>82</v>
      </c>
      <c r="G38" s="94"/>
      <c r="H38" s="94"/>
    </row>
    <row r="39" spans="1:8" x14ac:dyDescent="0.3">
      <c r="A39" s="764" t="s">
        <v>209</v>
      </c>
      <c r="B39" s="760" t="s">
        <v>333</v>
      </c>
      <c r="C39" s="765" t="s">
        <v>82</v>
      </c>
      <c r="D39" s="772">
        <v>18224</v>
      </c>
      <c r="E39" s="769" t="s">
        <v>82</v>
      </c>
      <c r="F39" s="771" t="s">
        <v>82</v>
      </c>
      <c r="G39" s="94"/>
      <c r="H39" s="94"/>
    </row>
    <row r="40" spans="1:8" x14ac:dyDescent="0.3">
      <c r="A40" s="764" t="s">
        <v>87</v>
      </c>
      <c r="B40" s="760" t="s">
        <v>333</v>
      </c>
      <c r="C40" s="765" t="s">
        <v>82</v>
      </c>
      <c r="D40" s="765" t="s">
        <v>82</v>
      </c>
      <c r="E40" s="765" t="s">
        <v>82</v>
      </c>
      <c r="F40" s="770" t="s">
        <v>841</v>
      </c>
      <c r="G40" s="94"/>
      <c r="H40" s="94"/>
    </row>
    <row r="41" spans="1:8" x14ac:dyDescent="0.3">
      <c r="A41" s="1058" t="s">
        <v>1373</v>
      </c>
      <c r="B41" s="1035"/>
      <c r="C41" s="1035"/>
      <c r="D41" s="1035"/>
      <c r="E41" s="1035"/>
      <c r="F41" s="1036"/>
      <c r="G41" s="94"/>
      <c r="H41" s="94"/>
    </row>
    <row r="42" spans="1:8" x14ac:dyDescent="0.3">
      <c r="A42" s="1056" t="s">
        <v>1374</v>
      </c>
      <c r="B42" s="985"/>
      <c r="C42" s="985"/>
      <c r="D42" s="985"/>
      <c r="E42" s="985"/>
      <c r="F42" s="986"/>
      <c r="G42" s="94"/>
      <c r="H42" s="94"/>
    </row>
    <row r="43" spans="1:8" x14ac:dyDescent="0.3">
      <c r="A43" s="1057" t="s">
        <v>1375</v>
      </c>
      <c r="B43" s="987"/>
      <c r="C43" s="987"/>
      <c r="D43" s="987"/>
      <c r="E43" s="987"/>
      <c r="F43" s="988"/>
      <c r="G43" s="94"/>
      <c r="H43" s="94"/>
    </row>
    <row r="44" spans="1:8" x14ac:dyDescent="0.3">
      <c r="A44" s="101"/>
      <c r="B44" s="101"/>
      <c r="C44" s="101"/>
      <c r="D44" s="101"/>
      <c r="E44" s="101"/>
      <c r="F44" s="101"/>
      <c r="G44" s="94"/>
      <c r="H44" s="94"/>
    </row>
    <row r="45" spans="1:8" x14ac:dyDescent="0.3">
      <c r="A45" s="101"/>
      <c r="B45" s="101"/>
      <c r="C45" s="101"/>
      <c r="D45" s="101"/>
      <c r="E45" s="101"/>
      <c r="F45" s="101"/>
      <c r="G45" s="94"/>
      <c r="H45" s="94"/>
    </row>
    <row r="46" spans="1:8" ht="16.2" thickBot="1" x14ac:dyDescent="0.4">
      <c r="A46" s="757" t="s">
        <v>1191</v>
      </c>
      <c r="B46" s="93"/>
      <c r="C46" s="93"/>
      <c r="D46" s="93"/>
      <c r="E46" s="93"/>
      <c r="F46" s="187"/>
      <c r="G46" s="4"/>
      <c r="H46" s="4"/>
    </row>
    <row r="47" spans="1:8" ht="16.2" x14ac:dyDescent="0.3">
      <c r="A47" s="81" t="s">
        <v>44</v>
      </c>
      <c r="B47" s="82" t="s">
        <v>130</v>
      </c>
      <c r="C47" s="95" t="s">
        <v>107</v>
      </c>
      <c r="D47" s="95" t="s">
        <v>108</v>
      </c>
      <c r="E47" s="95" t="s">
        <v>109</v>
      </c>
      <c r="F47" s="103" t="s">
        <v>1446</v>
      </c>
      <c r="G47" s="348"/>
      <c r="H47" s="4"/>
    </row>
    <row r="48" spans="1:8" x14ac:dyDescent="0.3">
      <c r="A48" s="145" t="s">
        <v>1192</v>
      </c>
      <c r="B48" s="96" t="s">
        <v>141</v>
      </c>
      <c r="C48" s="510">
        <v>46</v>
      </c>
      <c r="D48" s="510">
        <v>3</v>
      </c>
      <c r="E48" s="511">
        <v>4</v>
      </c>
      <c r="F48" s="623" t="s">
        <v>838</v>
      </c>
      <c r="G48" s="4"/>
      <c r="H48" s="4"/>
    </row>
    <row r="49" spans="1:8" x14ac:dyDescent="0.3">
      <c r="A49" s="145" t="s">
        <v>413</v>
      </c>
      <c r="B49" s="96" t="s">
        <v>1</v>
      </c>
      <c r="C49" s="620" t="s">
        <v>835</v>
      </c>
      <c r="D49" s="620" t="s">
        <v>836</v>
      </c>
      <c r="E49" s="620" t="s">
        <v>113</v>
      </c>
      <c r="F49" s="622" t="s">
        <v>837</v>
      </c>
      <c r="G49" s="4"/>
      <c r="H49" s="4"/>
    </row>
    <row r="50" spans="1:8" ht="28.8" x14ac:dyDescent="0.3">
      <c r="A50" s="145" t="s">
        <v>839</v>
      </c>
      <c r="B50" s="96" t="s">
        <v>1</v>
      </c>
      <c r="C50" s="5" t="s">
        <v>120</v>
      </c>
      <c r="D50" s="5" t="s">
        <v>120</v>
      </c>
      <c r="E50" s="5" t="s">
        <v>120</v>
      </c>
      <c r="F50" s="621" t="s">
        <v>112</v>
      </c>
      <c r="G50" s="4"/>
      <c r="H50" s="4"/>
    </row>
    <row r="51" spans="1:8" ht="28.8" x14ac:dyDescent="0.3">
      <c r="A51" s="145" t="s">
        <v>840</v>
      </c>
      <c r="B51" s="96" t="s">
        <v>1</v>
      </c>
      <c r="C51" s="5" t="s">
        <v>120</v>
      </c>
      <c r="D51" s="5" t="s">
        <v>120</v>
      </c>
      <c r="E51" s="5" t="s">
        <v>120</v>
      </c>
      <c r="F51" s="621" t="s">
        <v>120</v>
      </c>
      <c r="G51" s="4"/>
      <c r="H51" s="4"/>
    </row>
    <row r="52" spans="1:8" x14ac:dyDescent="0.3">
      <c r="A52" s="1035" t="s">
        <v>1376</v>
      </c>
      <c r="B52" s="1035"/>
      <c r="C52" s="1035"/>
      <c r="D52" s="1035"/>
      <c r="E52" s="1035"/>
      <c r="F52" s="1036"/>
      <c r="G52" s="4"/>
      <c r="H52" s="4"/>
    </row>
    <row r="53" spans="1:8" x14ac:dyDescent="0.3">
      <c r="A53" s="987" t="s">
        <v>1377</v>
      </c>
      <c r="B53" s="987"/>
      <c r="C53" s="987"/>
      <c r="D53" s="987"/>
      <c r="E53" s="987"/>
      <c r="F53" s="988"/>
      <c r="G53" s="4"/>
      <c r="H53" s="4"/>
    </row>
    <row r="54" spans="1:8" x14ac:dyDescent="0.3">
      <c r="A54" s="4"/>
      <c r="B54" s="4"/>
      <c r="C54" s="4"/>
      <c r="D54" s="4"/>
      <c r="E54" s="4"/>
      <c r="F54" s="4"/>
      <c r="G54" s="4"/>
      <c r="H54" s="4"/>
    </row>
    <row r="55" spans="1:8" ht="15.6" thickBot="1" x14ac:dyDescent="0.4">
      <c r="A55" s="93" t="s">
        <v>415</v>
      </c>
      <c r="B55" s="4"/>
      <c r="C55" s="4"/>
      <c r="D55" s="4"/>
      <c r="E55" s="4"/>
      <c r="F55" s="4"/>
      <c r="G55" s="4"/>
      <c r="H55" s="4"/>
    </row>
    <row r="56" spans="1:8" x14ac:dyDescent="0.3">
      <c r="A56" s="81" t="s">
        <v>804</v>
      </c>
      <c r="B56" s="82" t="s">
        <v>130</v>
      </c>
      <c r="C56" s="95" t="s">
        <v>107</v>
      </c>
      <c r="D56" s="95" t="s">
        <v>108</v>
      </c>
      <c r="E56" s="95" t="s">
        <v>109</v>
      </c>
      <c r="F56" s="103" t="s">
        <v>319</v>
      </c>
      <c r="G56" s="348"/>
      <c r="H56" s="4"/>
    </row>
    <row r="57" spans="1:8" ht="30.6" x14ac:dyDescent="0.3">
      <c r="A57" s="145" t="s">
        <v>1193</v>
      </c>
      <c r="B57" s="96" t="s">
        <v>1</v>
      </c>
      <c r="C57" s="189" t="s">
        <v>120</v>
      </c>
      <c r="D57" s="189" t="s">
        <v>120</v>
      </c>
      <c r="E57" s="190" t="s">
        <v>120</v>
      </c>
      <c r="F57" s="194" t="s">
        <v>120</v>
      </c>
      <c r="G57" s="4"/>
      <c r="H57" s="4"/>
    </row>
    <row r="58" spans="1:8" x14ac:dyDescent="0.3">
      <c r="A58" s="145" t="s">
        <v>416</v>
      </c>
      <c r="B58" s="96" t="s">
        <v>417</v>
      </c>
      <c r="C58" s="159" t="s">
        <v>82</v>
      </c>
      <c r="D58" s="159" t="s">
        <v>82</v>
      </c>
      <c r="E58" s="188" t="s">
        <v>82</v>
      </c>
      <c r="F58" s="191" t="s">
        <v>82</v>
      </c>
      <c r="G58" s="4"/>
      <c r="H58" s="4"/>
    </row>
    <row r="59" spans="1:8" ht="30.6" x14ac:dyDescent="0.3">
      <c r="A59" s="145" t="s">
        <v>1195</v>
      </c>
      <c r="B59" s="96" t="s">
        <v>141</v>
      </c>
      <c r="C59">
        <v>0</v>
      </c>
      <c r="D59">
        <v>0</v>
      </c>
      <c r="E59">
        <v>0</v>
      </c>
      <c r="F59" s="192">
        <v>0</v>
      </c>
      <c r="G59" s="4"/>
      <c r="H59" s="4"/>
    </row>
    <row r="60" spans="1:8" ht="30.6" x14ac:dyDescent="0.3">
      <c r="A60" s="145" t="s">
        <v>1196</v>
      </c>
      <c r="B60" s="96" t="s">
        <v>141</v>
      </c>
      <c r="C60">
        <v>0</v>
      </c>
      <c r="D60">
        <v>0</v>
      </c>
      <c r="E60">
        <v>0</v>
      </c>
      <c r="F60" s="192">
        <v>0</v>
      </c>
      <c r="G60" s="4"/>
      <c r="H60" s="4"/>
    </row>
    <row r="61" spans="1:8" ht="26.4" customHeight="1" x14ac:dyDescent="0.3">
      <c r="A61" s="1035" t="s">
        <v>1378</v>
      </c>
      <c r="B61" s="1035"/>
      <c r="C61" s="1035"/>
      <c r="D61" s="1035"/>
      <c r="E61" s="1035"/>
      <c r="F61" s="1036"/>
      <c r="G61" s="4"/>
      <c r="H61" s="4"/>
    </row>
    <row r="62" spans="1:8" ht="16.2" customHeight="1" x14ac:dyDescent="0.3">
      <c r="A62" s="987" t="s">
        <v>1194</v>
      </c>
      <c r="B62" s="987"/>
      <c r="C62" s="987"/>
      <c r="D62" s="987"/>
      <c r="E62" s="987"/>
      <c r="F62" s="988"/>
      <c r="G62" s="4"/>
      <c r="H62" s="4"/>
    </row>
    <row r="63" spans="1:8" x14ac:dyDescent="0.3">
      <c r="A63" s="4"/>
      <c r="B63" s="4"/>
      <c r="C63" s="4"/>
      <c r="D63" s="4"/>
      <c r="E63" s="4"/>
      <c r="F63" s="4"/>
      <c r="G63" s="4"/>
      <c r="H63" s="4"/>
    </row>
    <row r="64" spans="1:8" x14ac:dyDescent="0.3">
      <c r="A64" s="4"/>
      <c r="B64" s="4"/>
      <c r="C64" s="4"/>
      <c r="D64" s="4"/>
      <c r="E64" s="4"/>
      <c r="F64" s="4"/>
      <c r="G64" s="4"/>
      <c r="H64" s="4"/>
    </row>
    <row r="65" spans="1:8" x14ac:dyDescent="0.3">
      <c r="A65" s="4"/>
      <c r="B65" s="4"/>
      <c r="C65" s="4"/>
      <c r="D65" s="4"/>
      <c r="E65" s="4"/>
      <c r="F65" s="4"/>
      <c r="G65" s="4"/>
      <c r="H65" s="4"/>
    </row>
    <row r="66" spans="1:8" x14ac:dyDescent="0.3">
      <c r="A66" s="4"/>
      <c r="B66" s="4"/>
      <c r="C66" s="4"/>
      <c r="D66" s="4"/>
      <c r="E66" s="4"/>
      <c r="F66" s="4"/>
      <c r="G66" s="4"/>
      <c r="H66" s="4"/>
    </row>
  </sheetData>
  <sheetProtection algorithmName="SHA-512" hashValue="u+EyicXEFMoQXqzfXM6M6C2ZvUodjDOa2jgXa7Eg1J8McboioOpIyI3wdJiHCSTqcWknEdx7Bc4GUzHX+4bvHw==" saltValue="twZoZnptXwDLHH3U8jYP3Q==" spinCount="100000" sheet="1" objects="1" scenarios="1" sort="0"/>
  <mergeCells count="11">
    <mergeCell ref="B2:F9"/>
    <mergeCell ref="A62:F62"/>
    <mergeCell ref="A61:F61"/>
    <mergeCell ref="A21:F21"/>
    <mergeCell ref="A22:F22"/>
    <mergeCell ref="A30:F30"/>
    <mergeCell ref="A52:F52"/>
    <mergeCell ref="A53:F53"/>
    <mergeCell ref="A42:F42"/>
    <mergeCell ref="A43:F43"/>
    <mergeCell ref="A41:F41"/>
  </mergeCells>
  <hyperlinks>
    <hyperlink ref="A5" location="'Cover Page &amp; Directory'!A9" display="Go back to Directory" xr:uid="{512E9BDE-F8C7-40C4-8B5F-6F8C23F10F5A}"/>
  </hyperlinks>
  <pageMargins left="0.7" right="0.7" top="0.75" bottom="0.75" header="0.3" footer="0.3"/>
  <pageSetup orientation="portrait" verticalDpi="0" r:id="rId1"/>
  <ignoredErrors>
    <ignoredError sqref="F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81E8-53B7-417B-AD50-6202E83F57AB}">
  <sheetPr>
    <tabColor rgb="FF0075C9"/>
  </sheetPr>
  <dimension ref="A1:I42"/>
  <sheetViews>
    <sheetView workbookViewId="0">
      <selection activeCell="I1" sqref="I1"/>
    </sheetView>
  </sheetViews>
  <sheetFormatPr defaultRowHeight="14.4" x14ac:dyDescent="0.3"/>
  <cols>
    <col min="1" max="1" width="35" customWidth="1"/>
    <col min="2" max="2" width="20.6640625" customWidth="1"/>
    <col min="3" max="3" width="29.109375" customWidth="1"/>
    <col min="4" max="4" width="20.6640625" customWidth="1"/>
    <col min="5" max="5" width="24.33203125" customWidth="1"/>
    <col min="6" max="6" width="17.5546875" customWidth="1"/>
    <col min="7" max="7" width="26" customWidth="1"/>
    <col min="8" max="9" width="20.33203125" customWidth="1"/>
  </cols>
  <sheetData>
    <row r="1" spans="1:9" ht="15" x14ac:dyDescent="0.35">
      <c r="A1" s="61" t="s">
        <v>4</v>
      </c>
      <c r="B1" s="61"/>
      <c r="C1" s="4"/>
      <c r="D1" s="4"/>
      <c r="E1" s="4"/>
      <c r="F1" s="10"/>
      <c r="G1" s="10"/>
      <c r="H1" s="13"/>
      <c r="I1" s="13"/>
    </row>
    <row r="2" spans="1:9" ht="15" customHeight="1" x14ac:dyDescent="0.35">
      <c r="A2" s="61" t="s">
        <v>1138</v>
      </c>
      <c r="B2" s="1001" t="s">
        <v>806</v>
      </c>
      <c r="C2" s="1002"/>
      <c r="D2" s="1002"/>
      <c r="E2" s="1002"/>
      <c r="F2" s="1002"/>
      <c r="G2" s="1002"/>
      <c r="H2" s="773"/>
      <c r="I2" s="773"/>
    </row>
    <row r="3" spans="1:9" ht="27" x14ac:dyDescent="0.3">
      <c r="A3" s="747">
        <v>2023</v>
      </c>
      <c r="B3" s="1001"/>
      <c r="C3" s="1002"/>
      <c r="D3" s="1002"/>
      <c r="E3" s="1002"/>
      <c r="F3" s="1002"/>
      <c r="G3" s="1002"/>
      <c r="H3" s="773"/>
      <c r="I3" s="773"/>
    </row>
    <row r="4" spans="1:9" ht="15" x14ac:dyDescent="0.3">
      <c r="A4" s="55" t="s">
        <v>83</v>
      </c>
      <c r="B4" s="1001"/>
      <c r="C4" s="1002"/>
      <c r="D4" s="1002"/>
      <c r="E4" s="1002"/>
      <c r="F4" s="1002"/>
      <c r="G4" s="1002"/>
      <c r="H4" s="773"/>
      <c r="I4" s="773"/>
    </row>
    <row r="5" spans="1:9" x14ac:dyDescent="0.3">
      <c r="A5" s="825" t="s">
        <v>456</v>
      </c>
      <c r="B5" s="1001"/>
      <c r="C5" s="1002"/>
      <c r="D5" s="1002"/>
      <c r="E5" s="1002"/>
      <c r="F5" s="1002"/>
      <c r="G5" s="1002"/>
      <c r="H5" s="773"/>
      <c r="I5" s="773"/>
    </row>
    <row r="6" spans="1:9" ht="15" x14ac:dyDescent="0.35">
      <c r="A6" s="93"/>
      <c r="B6" s="1001"/>
      <c r="C6" s="1002"/>
      <c r="D6" s="1002"/>
      <c r="E6" s="1002"/>
      <c r="F6" s="1002"/>
      <c r="G6" s="1002"/>
      <c r="H6" s="773"/>
      <c r="I6" s="773"/>
    </row>
    <row r="7" spans="1:9" ht="16.2" thickBot="1" x14ac:dyDescent="0.4">
      <c r="A7" s="93" t="s">
        <v>1198</v>
      </c>
      <c r="B7" s="93"/>
      <c r="C7" s="4"/>
      <c r="D7" s="4"/>
      <c r="E7" s="4"/>
      <c r="F7" s="4"/>
      <c r="G7" s="4"/>
      <c r="H7" s="4"/>
      <c r="I7" s="4"/>
    </row>
    <row r="8" spans="1:9" ht="33" customHeight="1" x14ac:dyDescent="0.3">
      <c r="A8" s="208" t="s">
        <v>675</v>
      </c>
      <c r="B8" s="82"/>
      <c r="C8" s="95"/>
      <c r="D8" s="95"/>
      <c r="E8" s="82" t="s">
        <v>437</v>
      </c>
      <c r="F8" s="82"/>
      <c r="G8" s="213" t="s">
        <v>671</v>
      </c>
      <c r="H8" s="498"/>
      <c r="I8" s="4"/>
    </row>
    <row r="9" spans="1:9" x14ac:dyDescent="0.3">
      <c r="A9" s="205" t="s">
        <v>431</v>
      </c>
      <c r="B9" s="209" t="s">
        <v>424</v>
      </c>
      <c r="C9" s="210" t="s">
        <v>1</v>
      </c>
      <c r="D9" s="210" t="s">
        <v>436</v>
      </c>
      <c r="E9" s="210"/>
      <c r="F9" s="212" t="s">
        <v>130</v>
      </c>
      <c r="G9" s="533" t="s">
        <v>672</v>
      </c>
      <c r="H9" s="4"/>
      <c r="I9" s="4"/>
    </row>
    <row r="10" spans="1:9" x14ac:dyDescent="0.3">
      <c r="A10" s="206" t="s">
        <v>434</v>
      </c>
      <c r="B10" s="525" t="s">
        <v>659</v>
      </c>
      <c r="C10" s="525" t="s">
        <v>660</v>
      </c>
      <c r="D10" s="219" t="s">
        <v>438</v>
      </c>
      <c r="E10" s="220" t="s">
        <v>120</v>
      </c>
      <c r="F10" s="211" t="s">
        <v>433</v>
      </c>
      <c r="G10" s="528">
        <v>581.43673000000001</v>
      </c>
      <c r="H10" s="4"/>
      <c r="I10" s="4"/>
    </row>
    <row r="11" spans="1:9" x14ac:dyDescent="0.3">
      <c r="A11" s="206" t="s">
        <v>434</v>
      </c>
      <c r="B11" s="526" t="s">
        <v>547</v>
      </c>
      <c r="C11" s="526" t="s">
        <v>661</v>
      </c>
      <c r="D11" s="221" t="s">
        <v>438</v>
      </c>
      <c r="E11" s="222" t="s">
        <v>120</v>
      </c>
      <c r="F11" s="211" t="s">
        <v>433</v>
      </c>
      <c r="G11" s="529">
        <v>113320.46</v>
      </c>
      <c r="H11" s="4"/>
      <c r="I11" s="4"/>
    </row>
    <row r="12" spans="1:9" ht="24" x14ac:dyDescent="0.3">
      <c r="A12" s="206" t="s">
        <v>435</v>
      </c>
      <c r="B12" s="526" t="s">
        <v>548</v>
      </c>
      <c r="C12" s="526" t="s">
        <v>662</v>
      </c>
      <c r="D12" s="221" t="s">
        <v>438</v>
      </c>
      <c r="E12" s="222" t="s">
        <v>120</v>
      </c>
      <c r="F12" s="211" t="s">
        <v>433</v>
      </c>
      <c r="G12" s="529">
        <v>51.805660000000003</v>
      </c>
      <c r="H12" s="4"/>
      <c r="I12" s="4"/>
    </row>
    <row r="13" spans="1:9" ht="24" x14ac:dyDescent="0.3">
      <c r="A13" s="206" t="s">
        <v>432</v>
      </c>
      <c r="B13" s="526" t="s">
        <v>663</v>
      </c>
      <c r="C13" s="526" t="s">
        <v>666</v>
      </c>
      <c r="D13" s="221" t="s">
        <v>438</v>
      </c>
      <c r="E13" s="222" t="s">
        <v>112</v>
      </c>
      <c r="F13" s="211" t="s">
        <v>433</v>
      </c>
      <c r="G13" s="529">
        <v>318.40500000000003</v>
      </c>
      <c r="H13" s="4"/>
      <c r="I13" s="4"/>
    </row>
    <row r="14" spans="1:9" x14ac:dyDescent="0.3">
      <c r="A14" s="206" t="s">
        <v>434</v>
      </c>
      <c r="B14" s="526" t="s">
        <v>659</v>
      </c>
      <c r="C14" s="526" t="s">
        <v>660</v>
      </c>
      <c r="D14" s="221" t="s">
        <v>439</v>
      </c>
      <c r="E14" s="222" t="s">
        <v>120</v>
      </c>
      <c r="F14" s="211" t="s">
        <v>433</v>
      </c>
      <c r="G14" s="529">
        <v>503.16038000000003</v>
      </c>
      <c r="H14" s="4"/>
      <c r="I14" s="4"/>
    </row>
    <row r="15" spans="1:9" x14ac:dyDescent="0.3">
      <c r="A15" s="206" t="s">
        <v>434</v>
      </c>
      <c r="B15" s="526" t="s">
        <v>547</v>
      </c>
      <c r="C15" s="526" t="s">
        <v>661</v>
      </c>
      <c r="D15" s="221" t="s">
        <v>439</v>
      </c>
      <c r="E15" s="222" t="s">
        <v>120</v>
      </c>
      <c r="F15" s="211" t="s">
        <v>433</v>
      </c>
      <c r="G15" s="529">
        <v>112703.79</v>
      </c>
      <c r="H15" s="4"/>
      <c r="I15" s="4"/>
    </row>
    <row r="16" spans="1:9" ht="36" x14ac:dyDescent="0.3">
      <c r="A16" s="206" t="s">
        <v>435</v>
      </c>
      <c r="B16" s="526" t="s">
        <v>548</v>
      </c>
      <c r="C16" s="526" t="s">
        <v>664</v>
      </c>
      <c r="D16" s="221" t="s">
        <v>439</v>
      </c>
      <c r="E16" s="222" t="s">
        <v>120</v>
      </c>
      <c r="F16" s="211" t="s">
        <v>433</v>
      </c>
      <c r="G16" s="529">
        <v>44.682670000000002</v>
      </c>
      <c r="H16" s="4"/>
      <c r="I16" s="4"/>
    </row>
    <row r="17" spans="1:9" x14ac:dyDescent="0.3">
      <c r="A17" s="206" t="s">
        <v>435</v>
      </c>
      <c r="B17" s="526" t="s">
        <v>663</v>
      </c>
      <c r="C17" s="526" t="s">
        <v>665</v>
      </c>
      <c r="D17" s="221" t="s">
        <v>441</v>
      </c>
      <c r="E17" s="222" t="s">
        <v>1199</v>
      </c>
      <c r="F17" s="211" t="s">
        <v>433</v>
      </c>
      <c r="G17" s="529">
        <v>23.661999999999999</v>
      </c>
      <c r="H17" s="4"/>
      <c r="I17" s="4"/>
    </row>
    <row r="18" spans="1:9" ht="36" x14ac:dyDescent="0.3">
      <c r="A18" s="206" t="s">
        <v>435</v>
      </c>
      <c r="B18" s="526" t="s">
        <v>548</v>
      </c>
      <c r="C18" s="526" t="s">
        <v>664</v>
      </c>
      <c r="D18" s="221" t="s">
        <v>441</v>
      </c>
      <c r="E18" s="222" t="s">
        <v>120</v>
      </c>
      <c r="F18" s="211" t="s">
        <v>433</v>
      </c>
      <c r="G18" s="529">
        <v>44.682670000000002</v>
      </c>
      <c r="H18" s="4"/>
      <c r="I18" s="4"/>
    </row>
    <row r="19" spans="1:9" ht="24" x14ac:dyDescent="0.3">
      <c r="A19" s="206" t="s">
        <v>434</v>
      </c>
      <c r="B19" s="526" t="s">
        <v>659</v>
      </c>
      <c r="C19" s="526" t="s">
        <v>670</v>
      </c>
      <c r="D19" s="221" t="s">
        <v>440</v>
      </c>
      <c r="E19" s="222" t="s">
        <v>120</v>
      </c>
      <c r="F19" s="211" t="s">
        <v>433</v>
      </c>
      <c r="G19" s="529">
        <v>7.8276349999999981E-2</v>
      </c>
      <c r="H19" s="4"/>
      <c r="I19" s="4"/>
    </row>
    <row r="20" spans="1:9" ht="24" x14ac:dyDescent="0.3">
      <c r="A20" s="206" t="s">
        <v>434</v>
      </c>
      <c r="B20" s="526" t="s">
        <v>547</v>
      </c>
      <c r="C20" s="526" t="s">
        <v>670</v>
      </c>
      <c r="D20" s="221" t="s">
        <v>440</v>
      </c>
      <c r="E20" s="222" t="s">
        <v>120</v>
      </c>
      <c r="F20" s="211" t="s">
        <v>433</v>
      </c>
      <c r="G20" s="529">
        <v>616.67000000001281</v>
      </c>
      <c r="H20" s="4"/>
      <c r="I20" s="4"/>
    </row>
    <row r="21" spans="1:9" ht="24" x14ac:dyDescent="0.3">
      <c r="A21" s="206" t="s">
        <v>435</v>
      </c>
      <c r="B21" s="526" t="s">
        <v>548</v>
      </c>
      <c r="C21" s="526" t="s">
        <v>670</v>
      </c>
      <c r="D21" s="221" t="s">
        <v>440</v>
      </c>
      <c r="E21" s="222" t="s">
        <v>120</v>
      </c>
      <c r="F21" s="211" t="s">
        <v>433</v>
      </c>
      <c r="G21" s="529">
        <v>7.1229900000000018E-3</v>
      </c>
      <c r="H21" s="4"/>
      <c r="I21" s="4"/>
    </row>
    <row r="22" spans="1:9" ht="24" x14ac:dyDescent="0.3">
      <c r="A22" s="206" t="s">
        <v>432</v>
      </c>
      <c r="B22" s="527" t="s">
        <v>663</v>
      </c>
      <c r="C22" s="526" t="s">
        <v>670</v>
      </c>
      <c r="D22" s="223" t="s">
        <v>440</v>
      </c>
      <c r="E22" s="224" t="s">
        <v>112</v>
      </c>
      <c r="F22" s="211" t="s">
        <v>433</v>
      </c>
      <c r="G22" s="529">
        <v>294.74299999999999</v>
      </c>
      <c r="H22" s="4"/>
      <c r="I22" s="4"/>
    </row>
    <row r="23" spans="1:9" x14ac:dyDescent="0.3">
      <c r="A23" s="207" t="s">
        <v>676</v>
      </c>
      <c r="B23" s="207"/>
      <c r="C23" s="207"/>
      <c r="D23" s="207"/>
      <c r="E23" s="225"/>
      <c r="F23" s="530" t="s">
        <v>433</v>
      </c>
      <c r="G23" s="532">
        <f>SUM(G10:G13)</f>
        <v>114272.10739</v>
      </c>
      <c r="H23" s="4"/>
      <c r="I23" s="4"/>
    </row>
    <row r="24" spans="1:9" x14ac:dyDescent="0.3">
      <c r="A24" s="1059" t="s">
        <v>677</v>
      </c>
      <c r="B24" s="1059"/>
      <c r="C24" s="1059"/>
      <c r="D24" s="215"/>
      <c r="E24" s="215"/>
      <c r="F24" s="96" t="s">
        <v>433</v>
      </c>
      <c r="G24" s="534">
        <f>SUM(G10,G11)</f>
        <v>113901.89673000001</v>
      </c>
      <c r="H24" s="4"/>
      <c r="I24" s="4"/>
    </row>
    <row r="25" spans="1:9" x14ac:dyDescent="0.3">
      <c r="A25" s="1059" t="s">
        <v>678</v>
      </c>
      <c r="B25" s="1059"/>
      <c r="C25" s="1059"/>
      <c r="D25" s="215"/>
      <c r="E25" s="215"/>
      <c r="F25" s="96" t="s">
        <v>433</v>
      </c>
      <c r="G25" s="534">
        <f>SUM(G12,G13)</f>
        <v>370.21066000000002</v>
      </c>
      <c r="H25" s="4"/>
      <c r="I25" s="4"/>
    </row>
    <row r="26" spans="1:9" ht="16.2" x14ac:dyDescent="0.3">
      <c r="A26" s="1059" t="s">
        <v>679</v>
      </c>
      <c r="B26" s="1059"/>
      <c r="C26" s="1059"/>
      <c r="D26" s="215"/>
      <c r="E26" s="215"/>
      <c r="F26" s="96" t="s">
        <v>133</v>
      </c>
      <c r="G26" s="535">
        <f>G13/G23</f>
        <v>2.7863754968070519E-3</v>
      </c>
      <c r="H26" s="537"/>
      <c r="I26" s="4"/>
    </row>
    <row r="27" spans="1:9" x14ac:dyDescent="0.3">
      <c r="A27" s="207" t="s">
        <v>669</v>
      </c>
      <c r="B27" s="217"/>
      <c r="C27" s="217"/>
      <c r="D27" s="217"/>
      <c r="E27" s="226"/>
      <c r="F27" s="530" t="s">
        <v>433</v>
      </c>
      <c r="G27" s="532">
        <f>SUM(G14:G16)</f>
        <v>113251.63304999999</v>
      </c>
      <c r="H27" s="4"/>
      <c r="I27" s="4"/>
    </row>
    <row r="28" spans="1:9" x14ac:dyDescent="0.3">
      <c r="A28" s="1059" t="s">
        <v>673</v>
      </c>
      <c r="B28" s="1059"/>
      <c r="C28" s="1059"/>
      <c r="D28" s="215"/>
      <c r="E28" s="215"/>
      <c r="F28" s="96" t="s">
        <v>433</v>
      </c>
      <c r="G28" s="534">
        <f>SUM(G14,G15)</f>
        <v>113206.95037999999</v>
      </c>
      <c r="H28" s="4"/>
      <c r="I28" s="4"/>
    </row>
    <row r="29" spans="1:9" x14ac:dyDescent="0.3">
      <c r="A29" s="1059" t="s">
        <v>674</v>
      </c>
      <c r="B29" s="1059"/>
      <c r="C29" s="1059"/>
      <c r="D29" s="215"/>
      <c r="E29" s="215"/>
      <c r="F29" s="96" t="s">
        <v>433</v>
      </c>
      <c r="G29" s="534">
        <f>SUM(G16,G17)</f>
        <v>68.344670000000008</v>
      </c>
      <c r="H29" s="4"/>
      <c r="I29" s="4"/>
    </row>
    <row r="30" spans="1:9" x14ac:dyDescent="0.3">
      <c r="A30" s="207" t="s">
        <v>668</v>
      </c>
      <c r="B30" s="217"/>
      <c r="C30" s="217"/>
      <c r="D30" s="217"/>
      <c r="E30" s="226"/>
      <c r="F30" s="530" t="s">
        <v>433</v>
      </c>
      <c r="G30" s="532">
        <f>SUM(G19:G22)</f>
        <v>911.49839934001284</v>
      </c>
      <c r="H30" s="4"/>
      <c r="I30" s="4"/>
    </row>
    <row r="31" spans="1:9" x14ac:dyDescent="0.3">
      <c r="A31" s="1059" t="s">
        <v>442</v>
      </c>
      <c r="B31" s="1059"/>
      <c r="C31" s="1059"/>
      <c r="D31" s="215"/>
      <c r="E31" s="215"/>
      <c r="F31" s="96" t="s">
        <v>433</v>
      </c>
      <c r="G31" s="534">
        <f>SUM(G19,G20)</f>
        <v>616.74827635001282</v>
      </c>
      <c r="H31" s="4"/>
      <c r="I31" s="4"/>
    </row>
    <row r="32" spans="1:9" x14ac:dyDescent="0.3">
      <c r="A32" s="1059" t="s">
        <v>443</v>
      </c>
      <c r="B32" s="1059"/>
      <c r="C32" s="1059"/>
      <c r="D32" s="215"/>
      <c r="E32" s="215"/>
      <c r="F32" s="96" t="s">
        <v>433</v>
      </c>
      <c r="G32" s="534">
        <f>SUM(G21,G22)</f>
        <v>294.75012299000002</v>
      </c>
      <c r="H32" s="4"/>
      <c r="I32" s="4"/>
    </row>
    <row r="33" spans="1:9" ht="16.2" x14ac:dyDescent="0.3">
      <c r="A33" s="214" t="s">
        <v>680</v>
      </c>
      <c r="B33" s="218"/>
      <c r="C33" s="218"/>
      <c r="D33" s="216"/>
      <c r="F33" s="96" t="s">
        <v>133</v>
      </c>
      <c r="G33" s="536">
        <f>G22/G30</f>
        <v>0.32336096279863363</v>
      </c>
      <c r="H33" s="4"/>
      <c r="I33" s="4"/>
    </row>
    <row r="34" spans="1:9" x14ac:dyDescent="0.3">
      <c r="A34" s="207" t="s">
        <v>667</v>
      </c>
      <c r="B34" s="217"/>
      <c r="C34" s="217"/>
      <c r="D34" s="217"/>
      <c r="E34" s="226"/>
      <c r="F34" s="530" t="s">
        <v>433</v>
      </c>
      <c r="G34" s="531">
        <f>SUM(G17:G18)</f>
        <v>68.344670000000008</v>
      </c>
      <c r="H34" s="4"/>
      <c r="I34" s="4"/>
    </row>
    <row r="35" spans="1:9" ht="16.2" x14ac:dyDescent="0.3">
      <c r="A35" s="538" t="s">
        <v>1200</v>
      </c>
      <c r="B35" s="539"/>
      <c r="C35" s="539"/>
      <c r="D35" s="539"/>
      <c r="E35" s="540"/>
      <c r="F35" s="541" t="s">
        <v>133</v>
      </c>
      <c r="G35" s="542">
        <f>G27/G23</f>
        <v>0.99106978629074172</v>
      </c>
      <c r="H35" s="4"/>
      <c r="I35" s="4"/>
    </row>
    <row r="36" spans="1:9" ht="14.4" customHeight="1" x14ac:dyDescent="0.3">
      <c r="A36" s="997" t="s">
        <v>1368</v>
      </c>
      <c r="B36" s="997"/>
      <c r="C36" s="997"/>
      <c r="D36" s="997"/>
      <c r="E36" s="997"/>
      <c r="F36" s="997"/>
      <c r="G36" s="998"/>
      <c r="H36" s="4"/>
      <c r="I36" s="4"/>
    </row>
    <row r="37" spans="1:9" ht="26.4" customHeight="1" x14ac:dyDescent="0.3">
      <c r="A37" s="985" t="s">
        <v>1369</v>
      </c>
      <c r="B37" s="985"/>
      <c r="C37" s="985"/>
      <c r="D37" s="985"/>
      <c r="E37" s="985"/>
      <c r="F37" s="985"/>
      <c r="G37" s="986"/>
      <c r="H37" s="4"/>
      <c r="I37" s="4"/>
    </row>
    <row r="38" spans="1:9" ht="25.2" customHeight="1" x14ac:dyDescent="0.3">
      <c r="A38" s="987" t="s">
        <v>1370</v>
      </c>
      <c r="B38" s="987"/>
      <c r="C38" s="987"/>
      <c r="D38" s="987"/>
      <c r="E38" s="987"/>
      <c r="F38" s="987"/>
      <c r="G38" s="988"/>
      <c r="H38" s="4"/>
      <c r="I38" s="4"/>
    </row>
    <row r="39" spans="1:9" x14ac:dyDescent="0.3">
      <c r="A39" s="4"/>
      <c r="B39" s="4"/>
      <c r="C39" s="4"/>
      <c r="D39" s="4"/>
      <c r="E39" s="4"/>
      <c r="F39" s="4"/>
      <c r="G39" s="4"/>
      <c r="H39" s="4"/>
      <c r="I39" s="4"/>
    </row>
    <row r="40" spans="1:9" x14ac:dyDescent="0.3">
      <c r="A40" s="4"/>
      <c r="B40" s="4"/>
      <c r="C40" s="4"/>
      <c r="D40" s="4"/>
      <c r="E40" s="4"/>
      <c r="F40" s="4"/>
      <c r="G40" s="4"/>
      <c r="H40" s="4"/>
      <c r="I40" s="4"/>
    </row>
    <row r="41" spans="1:9" x14ac:dyDescent="0.3">
      <c r="A41" s="4"/>
      <c r="B41" s="4"/>
      <c r="C41" s="4"/>
      <c r="D41" s="4"/>
      <c r="E41" s="4"/>
      <c r="F41" s="4"/>
      <c r="G41" s="4"/>
      <c r="H41" s="4"/>
      <c r="I41" s="4"/>
    </row>
    <row r="42" spans="1:9" x14ac:dyDescent="0.3">
      <c r="A42" s="4"/>
      <c r="B42" s="4"/>
      <c r="C42" s="4"/>
      <c r="D42" s="4"/>
      <c r="E42" s="4"/>
      <c r="F42" s="4"/>
      <c r="G42" s="4"/>
      <c r="H42" s="4"/>
      <c r="I42" s="4"/>
    </row>
  </sheetData>
  <sheetProtection algorithmName="SHA-512" hashValue="VwRaU+J6ZJuTy6KONKwrr7GQu6XwrhUDLVb4Koa9qMcpmoAbyQ32/KEyFMYqm0iUe7fJZ15dOjocqLgshAFx8w==" saltValue="jFMbGVcMxprWjQ3YUrun0w==" spinCount="100000" sheet="1" objects="1" scenarios="1" sort="0"/>
  <mergeCells count="11">
    <mergeCell ref="A38:G38"/>
    <mergeCell ref="B2:G6"/>
    <mergeCell ref="A37:G37"/>
    <mergeCell ref="A36:G36"/>
    <mergeCell ref="A31:C31"/>
    <mergeCell ref="A32:C32"/>
    <mergeCell ref="A26:C26"/>
    <mergeCell ref="A24:C24"/>
    <mergeCell ref="A25:C25"/>
    <mergeCell ref="A28:C28"/>
    <mergeCell ref="A29:C29"/>
  </mergeCells>
  <hyperlinks>
    <hyperlink ref="A5" location="'Cover Page &amp; Directory'!A9" display="Go back to Directory" xr:uid="{85D33EDF-767F-425F-B466-B1834EF11E0B}"/>
  </hyperlinks>
  <pageMargins left="0.7" right="0.7" top="0.75" bottom="0.75" header="0.3" footer="0.3"/>
  <pageSetup orientation="portrait" verticalDpi="0" r:id="rId1"/>
  <ignoredErrors>
    <ignoredError sqref="G23 G27 G30 G3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7B0E-D43D-4656-B44B-229E744D28B8}">
  <sheetPr>
    <tabColor rgb="FF0075C9"/>
  </sheetPr>
  <dimension ref="A1:I23"/>
  <sheetViews>
    <sheetView workbookViewId="0">
      <selection activeCell="J1" sqref="J1"/>
    </sheetView>
  </sheetViews>
  <sheetFormatPr defaultRowHeight="14.4" x14ac:dyDescent="0.3"/>
  <cols>
    <col min="1" max="1" width="43.88671875" customWidth="1"/>
    <col min="2" max="2" width="20.33203125" customWidth="1"/>
    <col min="3" max="7" width="19.44140625" customWidth="1"/>
  </cols>
  <sheetData>
    <row r="1" spans="1:9" ht="15" x14ac:dyDescent="0.35">
      <c r="A1" s="61" t="s">
        <v>4</v>
      </c>
      <c r="B1" s="61"/>
      <c r="C1" s="4"/>
      <c r="D1" s="4"/>
      <c r="E1" s="10"/>
      <c r="F1" s="10"/>
      <c r="G1" s="13"/>
      <c r="H1" s="13"/>
      <c r="I1" s="4"/>
    </row>
    <row r="2" spans="1:9" ht="15" x14ac:dyDescent="0.35">
      <c r="A2" s="61" t="s">
        <v>1138</v>
      </c>
      <c r="B2" s="1001" t="s">
        <v>803</v>
      </c>
      <c r="C2" s="1002"/>
      <c r="D2" s="1002"/>
      <c r="E2" s="1002"/>
      <c r="F2" s="1002"/>
      <c r="G2" s="1002"/>
      <c r="H2" s="1002"/>
      <c r="I2" s="4"/>
    </row>
    <row r="3" spans="1:9" ht="27" x14ac:dyDescent="0.3">
      <c r="A3" s="747">
        <v>2023</v>
      </c>
      <c r="B3" s="1001"/>
      <c r="C3" s="1002"/>
      <c r="D3" s="1002"/>
      <c r="E3" s="1002"/>
      <c r="F3" s="1002"/>
      <c r="G3" s="1002"/>
      <c r="H3" s="1002"/>
      <c r="I3" s="4"/>
    </row>
    <row r="4" spans="1:9" ht="15" x14ac:dyDescent="0.3">
      <c r="A4" s="55" t="s">
        <v>359</v>
      </c>
      <c r="B4" s="1001"/>
      <c r="C4" s="1002"/>
      <c r="D4" s="1002"/>
      <c r="E4" s="1002"/>
      <c r="F4" s="1002"/>
      <c r="G4" s="1002"/>
      <c r="H4" s="1002"/>
      <c r="I4" s="4"/>
    </row>
    <row r="5" spans="1:9" x14ac:dyDescent="0.3">
      <c r="A5" s="825" t="s">
        <v>456</v>
      </c>
      <c r="B5" s="1001"/>
      <c r="C5" s="1002"/>
      <c r="D5" s="1002"/>
      <c r="E5" s="1002"/>
      <c r="F5" s="1002"/>
      <c r="G5" s="1002"/>
      <c r="H5" s="1002"/>
      <c r="I5" s="4"/>
    </row>
    <row r="6" spans="1:9" x14ac:dyDescent="0.3">
      <c r="A6" s="227"/>
      <c r="B6" s="1001"/>
      <c r="C6" s="1002"/>
      <c r="D6" s="1002"/>
      <c r="E6" s="1002"/>
      <c r="F6" s="1002"/>
      <c r="G6" s="1002"/>
      <c r="H6" s="1002"/>
      <c r="I6" s="4"/>
    </row>
    <row r="7" spans="1:9" ht="15" x14ac:dyDescent="0.35">
      <c r="A7" s="93"/>
      <c r="B7" s="1001"/>
      <c r="C7" s="1002"/>
      <c r="D7" s="1002"/>
      <c r="E7" s="1002"/>
      <c r="F7" s="1002"/>
      <c r="G7" s="1002"/>
      <c r="H7" s="1002"/>
      <c r="I7" s="4"/>
    </row>
    <row r="8" spans="1:9" ht="15.6" thickBot="1" x14ac:dyDescent="0.4">
      <c r="A8" s="93" t="s">
        <v>650</v>
      </c>
      <c r="B8" s="93"/>
      <c r="C8" s="193"/>
      <c r="D8" s="193"/>
      <c r="E8" s="193"/>
      <c r="F8" s="4"/>
      <c r="G8" s="4"/>
      <c r="H8" s="4"/>
      <c r="I8" s="4"/>
    </row>
    <row r="9" spans="1:9" ht="16.2" x14ac:dyDescent="0.3">
      <c r="A9" s="81"/>
      <c r="B9" s="82" t="s">
        <v>130</v>
      </c>
      <c r="C9" s="95" t="s">
        <v>651</v>
      </c>
      <c r="D9" s="95" t="s">
        <v>107</v>
      </c>
      <c r="E9" s="95" t="s">
        <v>108</v>
      </c>
      <c r="F9" s="95" t="s">
        <v>109</v>
      </c>
      <c r="G9" s="103" t="s">
        <v>1201</v>
      </c>
      <c r="H9" s="498"/>
      <c r="I9" s="4"/>
    </row>
    <row r="10" spans="1:9" x14ac:dyDescent="0.3">
      <c r="A10" s="500" t="s">
        <v>652</v>
      </c>
      <c r="B10" s="96" t="s">
        <v>653</v>
      </c>
      <c r="C10" s="506">
        <v>872.3248361159898</v>
      </c>
      <c r="D10" s="508">
        <v>237.01798442904999</v>
      </c>
      <c r="E10" s="508">
        <v>470.62509999999997</v>
      </c>
      <c r="F10" s="509">
        <v>164.68175168694</v>
      </c>
      <c r="G10" s="512">
        <v>0</v>
      </c>
      <c r="H10" s="4"/>
      <c r="I10" s="4"/>
    </row>
    <row r="11" spans="1:9" ht="16.2" x14ac:dyDescent="0.3">
      <c r="A11" s="505" t="s">
        <v>1202</v>
      </c>
      <c r="B11" s="96"/>
      <c r="C11" s="501">
        <f>SUM(D11:G11)</f>
        <v>484.58427783274004</v>
      </c>
      <c r="D11" s="510">
        <v>35.149006145800001</v>
      </c>
      <c r="E11" s="510">
        <v>396.82600000000002</v>
      </c>
      <c r="F11" s="511">
        <v>52.609271686940005</v>
      </c>
      <c r="G11" s="513">
        <v>0</v>
      </c>
      <c r="H11" s="4"/>
      <c r="I11" s="4"/>
    </row>
    <row r="12" spans="1:9" ht="16.2" x14ac:dyDescent="0.3">
      <c r="A12" s="500" t="s">
        <v>1203</v>
      </c>
      <c r="B12" s="96" t="s">
        <v>653</v>
      </c>
      <c r="C12" s="507">
        <v>309.14281266</v>
      </c>
      <c r="D12" s="508">
        <v>160.32181266000001</v>
      </c>
      <c r="E12" s="508">
        <v>73.905000000000001</v>
      </c>
      <c r="F12" s="509">
        <v>16.91</v>
      </c>
      <c r="G12" s="512">
        <v>58.006</v>
      </c>
      <c r="H12" s="4"/>
      <c r="I12" s="4"/>
    </row>
    <row r="13" spans="1:9" ht="16.2" x14ac:dyDescent="0.3">
      <c r="A13" s="505" t="s">
        <v>1202</v>
      </c>
      <c r="B13" s="96"/>
      <c r="C13" s="501">
        <f>SUM(D13:G13)</f>
        <v>221.64972456000001</v>
      </c>
      <c r="D13" s="510">
        <v>136.51372456000001</v>
      </c>
      <c r="E13" s="510">
        <v>58.825000000000003</v>
      </c>
      <c r="F13" s="511">
        <v>16.91</v>
      </c>
      <c r="G13" s="513">
        <v>9.4009999999999998</v>
      </c>
      <c r="H13" s="4"/>
      <c r="I13" s="4"/>
    </row>
    <row r="14" spans="1:9" x14ac:dyDescent="0.3">
      <c r="A14" s="502" t="s">
        <v>654</v>
      </c>
      <c r="B14" s="503" t="s">
        <v>653</v>
      </c>
      <c r="C14" s="514">
        <v>1181.46764877599</v>
      </c>
      <c r="D14" s="515">
        <v>397.33979708904997</v>
      </c>
      <c r="E14" s="515">
        <v>544.53009999999995</v>
      </c>
      <c r="F14" s="516">
        <v>181.59175168694</v>
      </c>
      <c r="G14" s="517">
        <v>58.006</v>
      </c>
      <c r="H14" s="4"/>
      <c r="I14" s="4"/>
    </row>
    <row r="15" spans="1:9" x14ac:dyDescent="0.3">
      <c r="A15" s="500" t="s">
        <v>655</v>
      </c>
      <c r="B15" s="96" t="s">
        <v>653</v>
      </c>
      <c r="C15" s="501">
        <v>706</v>
      </c>
      <c r="D15" s="510">
        <v>171.66273070579999</v>
      </c>
      <c r="E15" s="510">
        <v>455.65100000000001</v>
      </c>
      <c r="F15" s="511">
        <v>69.519271686940002</v>
      </c>
      <c r="G15" s="513">
        <v>9.4009999999999998</v>
      </c>
      <c r="H15" s="4"/>
      <c r="I15" s="4"/>
    </row>
    <row r="16" spans="1:9" x14ac:dyDescent="0.3">
      <c r="A16" s="500" t="s">
        <v>656</v>
      </c>
      <c r="B16" s="96" t="s">
        <v>133</v>
      </c>
      <c r="C16" s="504">
        <f>C15/C14</f>
        <v>0.59756185514806237</v>
      </c>
      <c r="D16" s="504">
        <f>D15/D14</f>
        <v>0.43203004572765646</v>
      </c>
      <c r="E16" s="504">
        <f>E15/E14</f>
        <v>0.83677835256489963</v>
      </c>
      <c r="F16" s="504">
        <f>F15/F14</f>
        <v>0.38283276107600761</v>
      </c>
      <c r="G16" s="605">
        <f>G15/G14</f>
        <v>0.16206944109230079</v>
      </c>
      <c r="H16" s="4"/>
      <c r="I16" s="4"/>
    </row>
    <row r="17" spans="1:9" ht="14.4" customHeight="1" x14ac:dyDescent="0.3">
      <c r="A17" s="958" t="s">
        <v>1366</v>
      </c>
      <c r="B17" s="958"/>
      <c r="C17" s="958"/>
      <c r="D17" s="958"/>
      <c r="E17" s="958"/>
      <c r="F17" s="958"/>
      <c r="G17" s="1060"/>
      <c r="H17" s="4"/>
      <c r="I17" s="4"/>
    </row>
    <row r="18" spans="1:9" ht="14.4" customHeight="1" x14ac:dyDescent="0.3">
      <c r="A18" s="958" t="s">
        <v>1367</v>
      </c>
      <c r="B18" s="958"/>
      <c r="C18" s="958"/>
      <c r="D18" s="958"/>
      <c r="E18" s="958"/>
      <c r="F18" s="958"/>
      <c r="G18" s="1060"/>
      <c r="H18" s="4"/>
      <c r="I18" s="4"/>
    </row>
    <row r="19" spans="1:9" ht="14.4" customHeight="1" x14ac:dyDescent="0.3">
      <c r="A19" s="1061" t="s">
        <v>1204</v>
      </c>
      <c r="B19" s="1061"/>
      <c r="C19" s="1061"/>
      <c r="D19" s="1061"/>
      <c r="E19" s="1061"/>
      <c r="F19" s="1061"/>
      <c r="G19" s="1062"/>
      <c r="H19" s="4"/>
      <c r="I19" s="4"/>
    </row>
    <row r="20" spans="1:9" x14ac:dyDescent="0.3">
      <c r="A20" s="4"/>
      <c r="B20" s="4"/>
      <c r="C20" s="4"/>
      <c r="D20" s="4"/>
      <c r="E20" s="4"/>
      <c r="F20" s="4"/>
      <c r="G20" s="4"/>
      <c r="H20" s="4"/>
      <c r="I20" s="4"/>
    </row>
    <row r="21" spans="1:9" x14ac:dyDescent="0.3">
      <c r="A21" s="4"/>
      <c r="B21" s="4"/>
      <c r="C21" s="4"/>
      <c r="D21" s="4"/>
      <c r="E21" s="4"/>
      <c r="F21" s="4"/>
      <c r="G21" s="4"/>
      <c r="H21" s="4"/>
      <c r="I21" s="4"/>
    </row>
    <row r="22" spans="1:9" x14ac:dyDescent="0.3">
      <c r="A22" s="4"/>
      <c r="B22" s="4"/>
      <c r="C22" s="4"/>
      <c r="D22" s="4"/>
      <c r="E22" s="4"/>
      <c r="F22" s="4"/>
      <c r="G22" s="4"/>
      <c r="H22" s="4"/>
      <c r="I22" s="4"/>
    </row>
    <row r="23" spans="1:9" x14ac:dyDescent="0.3">
      <c r="A23" s="4"/>
      <c r="B23" s="4"/>
      <c r="C23" s="4"/>
      <c r="D23" s="4"/>
      <c r="E23" s="4"/>
      <c r="F23" s="4"/>
      <c r="G23" s="4"/>
      <c r="H23" s="4"/>
      <c r="I23" s="4"/>
    </row>
  </sheetData>
  <sheetProtection algorithmName="SHA-512" hashValue="r/Eb4TWfrELd/ALzME4fMiTQEgIa4MKP0+7IOJO95vqmP6FYKqf4bWp9rNVE/28pp7BmuOWaNrrw5FfyyQKaGQ==" saltValue="hjpfKbIsuaQ+FSeF+r67Vg==" spinCount="100000" sheet="1" objects="1" scenarios="1" sort="0"/>
  <mergeCells count="4">
    <mergeCell ref="B2:H7"/>
    <mergeCell ref="A17:G17"/>
    <mergeCell ref="A18:G18"/>
    <mergeCell ref="A19:G19"/>
  </mergeCells>
  <hyperlinks>
    <hyperlink ref="A5" location="'Cover Page &amp; Directory'!A9" display="Go back to Directory" xr:uid="{EDA3413F-5D8D-4B71-B4CB-AD4B8FA36A88}"/>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&amp; Directory</vt:lpstr>
      <vt:lpstr>Global Performance Summary</vt:lpstr>
      <vt:lpstr>GRI &amp; SASB Content Index</vt:lpstr>
      <vt:lpstr>TCFD Content Index</vt:lpstr>
      <vt:lpstr>Business Overview &amp; Performance</vt:lpstr>
      <vt:lpstr>Energy &amp; Emissions</vt:lpstr>
      <vt:lpstr>Environmental Stewardship</vt:lpstr>
      <vt:lpstr>Water Management</vt:lpstr>
      <vt:lpstr>Waste Management</vt:lpstr>
      <vt:lpstr>Occupational H&amp;S</vt:lpstr>
      <vt:lpstr>Workforce &amp; Talent Engagement</vt:lpstr>
      <vt:lpstr>Diversity &amp; Inclusion</vt:lpstr>
      <vt:lpstr>Local &amp; Indigenous Communities</vt:lpstr>
      <vt:lpstr>Regulated Utility EBSA</vt:lpstr>
      <vt:lpstr>Climate Scenario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2024-04-26T22:55:16Z</dcterms:created>
  <dcterms:modified xsi:type="dcterms:W3CDTF">2024-04-26T23:02:44Z</dcterms:modified>
  <cp:category/>
  <cp:contentStatus/>
</cp:coreProperties>
</file>